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25866D8E-5589-47FB-AAA1-95F14FD17DA2}" xr6:coauthVersionLast="47" xr6:coauthVersionMax="47" xr10:uidLastSave="{00000000-0000-0000-0000-000000000000}"/>
  <bookViews>
    <workbookView xWindow="30225" yWindow="-16320"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E11" i="12"/>
  <c r="F11" i="12"/>
  <c r="F13" i="12"/>
  <c r="I7" i="1" l="1"/>
  <c r="K10" i="1" l="1"/>
  <c r="J10" i="1"/>
  <c r="E37" i="1" l="1"/>
  <c r="E33" i="1"/>
  <c r="E29" i="1"/>
  <c r="E25" i="1"/>
  <c r="E21" i="1"/>
  <c r="E17" i="1"/>
  <c r="E13" i="1"/>
  <c r="E11" i="1"/>
  <c r="E36" i="1"/>
  <c r="E32" i="1"/>
  <c r="E28" i="1"/>
  <c r="E24" i="1"/>
  <c r="E20" i="1"/>
  <c r="E16" i="1"/>
  <c r="E12" i="1"/>
  <c r="E35" i="1"/>
  <c r="E31" i="1"/>
  <c r="E27" i="1"/>
  <c r="E23" i="1"/>
  <c r="E15" i="1"/>
  <c r="E38" i="1"/>
  <c r="E34" i="1"/>
  <c r="E30" i="1"/>
  <c r="E18" i="1"/>
  <c r="E14" i="1"/>
  <c r="F37" i="1"/>
  <c r="F33" i="1"/>
  <c r="F29" i="1"/>
  <c r="F25" i="1"/>
  <c r="F21" i="1"/>
  <c r="F17" i="1"/>
  <c r="F13" i="1"/>
  <c r="F36" i="1"/>
  <c r="F32" i="1"/>
  <c r="F28" i="1"/>
  <c r="F24" i="1"/>
  <c r="F20" i="1"/>
  <c r="F16" i="1"/>
  <c r="F12" i="1"/>
  <c r="F39" i="1"/>
  <c r="F35" i="1"/>
  <c r="F31" i="1"/>
  <c r="F27" i="1"/>
  <c r="F23" i="1"/>
  <c r="F19" i="1"/>
  <c r="F15" i="1"/>
  <c r="F34" i="1"/>
  <c r="F30" i="1"/>
  <c r="F26" i="1"/>
  <c r="F22" i="1"/>
  <c r="F18" i="1"/>
  <c r="F14" i="1"/>
  <c r="E26" i="1"/>
  <c r="E22" i="1"/>
  <c r="E39" i="1" l="1"/>
  <c r="F11" i="1"/>
  <c r="F38" i="1" l="1"/>
  <c r="F11" i="11" l="1"/>
  <c r="F12" i="11"/>
  <c r="F13" i="11"/>
  <c r="F14" i="11"/>
  <c r="F22" i="11"/>
  <c r="E11" i="11" l="1"/>
  <c r="E12" i="11"/>
  <c r="E14" i="11"/>
  <c r="E23" i="11"/>
  <c r="F23" i="11"/>
  <c r="E13" i="11"/>
  <c r="E22" i="11"/>
  <c r="E39" i="11"/>
  <c r="F39" i="11"/>
  <c r="G23" i="11" l="1"/>
  <c r="G22" i="11"/>
  <c r="G12" i="11"/>
  <c r="G22" i="1" l="1"/>
  <c r="G26" i="1"/>
  <c r="F19" i="11" l="1"/>
  <c r="F37" i="11" l="1"/>
  <c r="E37" i="11"/>
  <c r="E36" i="11"/>
  <c r="E35" i="11"/>
  <c r="E34" i="11"/>
  <c r="E33" i="11"/>
  <c r="E32" i="11"/>
  <c r="E30" i="11"/>
  <c r="E28" i="11"/>
  <c r="E31" i="11"/>
  <c r="E29" i="11"/>
  <c r="E25" i="11"/>
  <c r="E27" i="11"/>
  <c r="F26" i="11"/>
  <c r="E26" i="11"/>
  <c r="G26" i="11"/>
  <c r="E24" i="11"/>
  <c r="E21" i="11"/>
  <c r="E18" i="11"/>
  <c r="F17" i="11"/>
  <c r="E17" i="11"/>
  <c r="E20" i="11"/>
  <c r="F15" i="11"/>
  <c r="E15" i="11"/>
  <c r="F16" i="11"/>
  <c r="E16" i="11"/>
  <c r="G16" i="11"/>
  <c r="F18" i="11" l="1"/>
  <c r="F20" i="11"/>
  <c r="F21" i="11"/>
  <c r="F24" i="11"/>
  <c r="F25" i="11"/>
  <c r="F27" i="11"/>
  <c r="F28" i="11"/>
  <c r="F29" i="11"/>
  <c r="F30" i="11"/>
  <c r="F31" i="11"/>
  <c r="F32" i="11"/>
  <c r="F33" i="11"/>
  <c r="F34" i="11"/>
  <c r="F35" i="11"/>
  <c r="F36" i="11"/>
  <c r="F12" i="12" l="1"/>
  <c r="E12" i="12" l="1"/>
  <c r="G15" i="11"/>
  <c r="G17" i="11" l="1"/>
  <c r="G13" i="11"/>
  <c r="G18" i="11"/>
  <c r="G11" i="11"/>
  <c r="G37" i="11"/>
  <c r="G21" i="11"/>
  <c r="G19" i="11"/>
  <c r="G25" i="11"/>
  <c r="G39" i="11"/>
  <c r="G35" i="11"/>
  <c r="G14" i="11"/>
  <c r="G34" i="11"/>
  <c r="G32" i="11"/>
  <c r="G28" i="11"/>
  <c r="G36" i="11"/>
  <c r="G20" i="11"/>
  <c r="G30" i="11"/>
  <c r="G24" i="11"/>
  <c r="G27" i="11"/>
  <c r="G33" i="11"/>
  <c r="G31" i="11"/>
  <c r="G29" i="11"/>
  <c r="G36" i="1"/>
  <c r="G31" i="1"/>
  <c r="G33" i="1"/>
  <c r="G15" i="1"/>
  <c r="G37" i="1"/>
  <c r="G20" i="1"/>
  <c r="G27" i="1"/>
  <c r="G13" i="1"/>
  <c r="G25" i="1"/>
  <c r="G17" i="1"/>
  <c r="G28" i="1"/>
  <c r="G34" i="1"/>
  <c r="G11" i="1"/>
  <c r="G21" i="1"/>
  <c r="G24" i="1"/>
  <c r="G18" i="1"/>
  <c r="G32" i="1"/>
  <c r="G39" i="1"/>
  <c r="G35" i="1"/>
  <c r="G16" i="1"/>
  <c r="G29" i="1"/>
  <c r="G14" i="1"/>
  <c r="G30" i="1"/>
  <c r="G12" i="1"/>
  <c r="G38" i="1"/>
  <c r="G23" i="1"/>
  <c r="G19" i="1"/>
  <c r="G38" i="11"/>
  <c r="F38" i="11"/>
  <c r="E38" i="11"/>
</calcChain>
</file>

<file path=xl/sharedStrings.xml><?xml version="1.0" encoding="utf-8"?>
<sst xmlns="http://schemas.openxmlformats.org/spreadsheetml/2006/main" count="156" uniqueCount="79">
  <si>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</si>
  <si>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</si>
  <si>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</si>
  <si>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</si>
  <si>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</si>
  <si>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</si>
  <si>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</si>
  <si>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</si>
  <si>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</si>
  <si>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</si>
  <si>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</si>
  <si>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</si>
  <si>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</si>
  <si>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</si>
  <si>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</si>
  <si>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</si>
  <si>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</si>
  <si>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</si>
  <si>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</si>
  <si>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</si>
  <si>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</si>
  <si>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</si>
  <si>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</si>
  <si>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</si>
  <si>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</si>
  <si>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</si>
  <si>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</si>
  <si>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</si>
  <si>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</si>
  <si>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</si>
  <si>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</si>
  <si>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</si>
  <si>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</si>
  <si>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</si>
  <si>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</si>
  <si>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</si>
  <si>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</si>
  <si>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</si>
  <si>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</si>
  <si>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</si>
  <si>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</si>
  <si>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</si>
  <si>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</si>
  <si>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</si>
  <si>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</si>
  <si>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</si>
  <si>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</si>
  <si>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</si>
  <si>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</si>
  <si>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</si>
  <si>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</si>
  <si>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</si>
  <si>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</si>
  <si>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</si>
  <si>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</si>
  <si>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r>
      <rPr>
        <b/>
        <sz val="12"/>
        <color rgb="FF575756"/>
        <rFont val="Arial"/>
        <family val="2"/>
      </rPr>
      <t>Source:</t>
    </r>
    <r>
      <rPr>
        <sz val="12"/>
        <color rgb="FF575756"/>
        <rFont val="Arial"/>
        <family val="2"/>
      </rPr>
      <t xml:space="preserve"> EU Commission, AHDB, Vion Farming, Danish Crown, AMI</t>
    </r>
  </si>
  <si>
    <t>econ@ahdb.org.uk</t>
  </si>
  <si>
    <t>Team</t>
  </si>
  <si>
    <t>Data &amp; Analysis Team</t>
  </si>
  <si>
    <t xml:space="preserve"> </t>
  </si>
  <si>
    <t>Denmark - Danish Crown &gt;126.4kg</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</si>
  <si>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</si>
  <si>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</si>
  <si>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</si>
  <si>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</si>
  <si>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</si>
  <si>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</si>
  <si>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</si>
  <si>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</si>
  <si>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</si>
  <si>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</si>
  <si>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</si>
  <si>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t>© Agriculture and Horticulture Development Board 2026. All rights reserved.</t>
  </si>
  <si>
    <t>EU Specific sow quotations</t>
  </si>
  <si>
    <t>Country</t>
  </si>
  <si>
    <r>
      <t xml:space="preserve">Last updated: </t>
    </r>
    <r>
      <rPr>
        <sz val="12"/>
        <color rgb="FF575756"/>
        <rFont val="Arial"/>
        <family val="2"/>
      </rPr>
      <t xml:space="preserve"> 20/03/2026</t>
    </r>
  </si>
  <si>
    <t>c</t>
  </si>
  <si>
    <t/>
  </si>
  <si>
    <t>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</si>
</sst>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0" fontId="15" fillId="0" borderId="0" xfId="0" applyFont="1" applyAlignment="1">
      <alignment horizontal="left" vertical="center"/>
    </xf>
    <xf numFmtId="0" fontId="14" fillId="0" borderId="0" xfId="0" applyFont="1" applyAlignment="1">
      <alignment horizontal="left"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4" fontId="15" fillId="0" borderId="0" xfId="4" applyFont="1" applyAlignment="1">
      <alignment horizontal="left" vertical="top" wrapText="1"/>
    </xf>
    <xf numFmtId="0" fontId="15" fillId="0" borderId="0" xfId="0" applyFont="1" applyAlignment="1">
      <alignment vertical="center" wrapText="1"/>
    </xf>
    <xf numFmtId="39" fontId="28" fillId="10" borderId="0" xfId="14" applyFont="1" applyFill="1" applyAlignment="1">
      <alignment horizontal="left" vertical="top"/>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466362</xdr:colOff>
      <xdr:row>1</xdr:row>
      <xdr:rowOff>28621</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485776</xdr:colOff>
      <xdr:row>0</xdr:row>
      <xdr:rowOff>9525</xdr:rowOff>
    </xdr:from>
    <xdr:to>
      <xdr:col>7</xdr:col>
      <xdr:colOff>0</xdr:colOff>
      <xdr:row>1</xdr:row>
      <xdr:rowOff>17007</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534274" cy="342127"/>
        </a:xfrm>
        <a:prstGeom prst="rect">
          <a:avLst/>
        </a:prstGeom>
      </xdr:spPr>
    </xdr:pic>
    <xdr:clientData/>
  </xdr:twoCellAnchor>
  <xdr:twoCellAnchor editAs="oneCell">
    <xdr:from>
      <xdr:col>0</xdr:col>
      <xdr:colOff>0</xdr:colOff>
      <xdr:row>0</xdr:row>
      <xdr:rowOff>0</xdr:rowOff>
    </xdr:from>
    <xdr:to>
      <xdr:col>0</xdr:col>
      <xdr:colOff>506730</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30977</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67599" cy="342762"/>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484777</xdr:colOff>
      <xdr:row>1</xdr:row>
      <xdr:rowOff>27351</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9526</xdr:colOff>
      <xdr:row>1</xdr:row>
      <xdr:rowOff>37042</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850716" cy="364067"/>
        </a:xfrm>
        <a:prstGeom prst="rect">
          <a:avLst/>
        </a:prstGeom>
      </xdr:spPr>
    </xdr:pic>
    <xdr:clientData/>
  </xdr:twoCellAnchor>
  <xdr:twoCellAnchor editAs="oneCell">
    <xdr:from>
      <xdr:col>0</xdr:col>
      <xdr:colOff>0</xdr:colOff>
      <xdr:row>0</xdr:row>
      <xdr:rowOff>0</xdr:rowOff>
    </xdr:from>
    <xdr:to>
      <xdr:col>0</xdr:col>
      <xdr:colOff>516890</xdr:colOff>
      <xdr:row>1</xdr:row>
      <xdr:rowOff>9109</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66</v>
      </c>
    </row>
    <row r="2" spans="1:15421" s="29" customFormat="1" ht="21" customHeight="1" x14ac:dyDescent="0.4">
      <c r="A2" s="49" t="s">
        <v>69</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55</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46096</v>
      </c>
      <c r="F7" s="140"/>
      <c r="G7" s="141"/>
      <c r="H7" s="77"/>
      <c r="I7" s="126">
        <f>D7</f>
        <v>46096</v>
      </c>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43</v>
      </c>
      <c r="C9" s="35"/>
      <c r="D9" s="116"/>
      <c r="E9" s="117"/>
      <c r="F9" s="117"/>
      <c r="G9" s="118"/>
      <c r="H9" s="78"/>
      <c r="I9" s="120"/>
      <c r="J9" s="144" t="s">
        <v>43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74</v>
      </c>
      <c r="C10" s="123"/>
      <c r="D10" s="123" t="s">
        <v>0</v>
      </c>
      <c r="E10" s="124" t="s">
        <v>27</v>
      </c>
      <c r="F10" s="125" t="s">
        <v>28</v>
      </c>
      <c r="G10" s="123" t="s">
        <v>5</v>
      </c>
      <c r="H10" s="15"/>
      <c r="I10" s="121"/>
      <c r="J10" s="112">
        <f>D7-7</f>
        <v>46089</v>
      </c>
      <c r="K10" s="112">
        <f>D7-364</f>
        <v>45732</v>
      </c>
      <c r="L10" s="15"/>
      <c r="M10" s="95"/>
      <c r="N10" s="15"/>
      <c r="O10" s="15"/>
      <c r="S10" s="105"/>
      <c r="T10" s="106"/>
      <c r="U10" s="106"/>
      <c r="Y10" s="16"/>
    </row>
    <row r="11" spans="1:15421" s="17" customFormat="1" ht="15" customHeight="1" x14ac:dyDescent="0.35">
      <c r="B11" s="18" t="s">
        <v>23</v>
      </c>
      <c r="C11" s="43">
        <v>2</v>
      </c>
      <c r="D11" s="19">
        <v>159.91</v>
      </c>
      <c r="E11" s="127">
        <f t="shared" ref="E11:E27" si="0">IFERROR(IF(D11="na","na",IF(D11="","",IF(J11="","",D11/J11*100-100))),"na")</f>
        <v>4.4412513878910431</v>
      </c>
      <c r="F11" s="127">
        <f t="shared" ref="F11:F39" si="1">IF(D11="na","na",IF(ISERROR(IF(D11="","",IF(K11="","",D11/K11*100-100))),0,IF(D11="","",IF(K11="","",D11/K11*100-100))))</f>
        <v>-7.6945278226737628</v>
      </c>
      <c r="G11" s="19">
        <f t="shared" ref="G11:G19" si="2">IF(D11="na","na",D11*$D$41)</f>
        <v>138.29473685714285</v>
      </c>
      <c r="H11" s="128"/>
      <c r="I11" s="129"/>
      <c r="J11" s="19">
        <v>153.11000000000001</v>
      </c>
      <c r="K11" s="19">
        <v>173.24</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v>201.6</v>
      </c>
      <c r="E12" s="130">
        <f t="shared" si="0"/>
        <v>-0.88495575221239164</v>
      </c>
      <c r="F12" s="130">
        <f t="shared" si="1"/>
        <v>-21.526649215169186</v>
      </c>
      <c r="G12" s="23">
        <f>IF(D12="na","na",D12*$D$41)</f>
        <v>174.34943999999999</v>
      </c>
      <c r="H12" s="128"/>
      <c r="I12" s="131"/>
      <c r="J12" s="23">
        <v>203.4</v>
      </c>
      <c r="K12" s="23">
        <v>256.90250000000003</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156.80459999999999</v>
      </c>
      <c r="E13" s="127">
        <f t="shared" si="0"/>
        <v>3.0368700840435565</v>
      </c>
      <c r="F13" s="127">
        <f t="shared" si="1"/>
        <v>-12.109281727450366</v>
      </c>
      <c r="G13" s="19">
        <f t="shared" si="2"/>
        <v>135.60909821142857</v>
      </c>
      <c r="H13" s="128"/>
      <c r="I13" s="129"/>
      <c r="J13" s="19">
        <v>152.18299999999999</v>
      </c>
      <c r="K13" s="19">
        <v>178.40860000000001</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145.48150000000001</v>
      </c>
      <c r="E14" s="130">
        <f t="shared" si="0"/>
        <v>8.3516728455762745E-2</v>
      </c>
      <c r="F14" s="130">
        <f t="shared" si="1"/>
        <v>-12.200281236232385</v>
      </c>
      <c r="G14" s="23">
        <f t="shared" si="2"/>
        <v>125.81655781428572</v>
      </c>
      <c r="H14" s="128"/>
      <c r="I14" s="131"/>
      <c r="J14" s="23">
        <v>145.36009999999999</v>
      </c>
      <c r="K14" s="23">
        <v>165.697</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175.33</v>
      </c>
      <c r="E15" s="127">
        <f t="shared" si="0"/>
        <v>4.9126376256582063</v>
      </c>
      <c r="F15" s="127">
        <f t="shared" si="1"/>
        <v>-2.4969413858302687</v>
      </c>
      <c r="G15" s="19">
        <f t="shared" si="2"/>
        <v>151.63039342857144</v>
      </c>
      <c r="H15" s="128"/>
      <c r="I15" s="129"/>
      <c r="J15" s="19">
        <v>167.12</v>
      </c>
      <c r="K15" s="19">
        <v>179.82</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170.74</v>
      </c>
      <c r="E16" s="130">
        <f t="shared" si="0"/>
        <v>4.4409102030829501</v>
      </c>
      <c r="F16" s="130">
        <f t="shared" si="1"/>
        <v>-1.9580821131208666</v>
      </c>
      <c r="G16" s="23">
        <f t="shared" si="2"/>
        <v>147.6608302857143</v>
      </c>
      <c r="H16" s="128"/>
      <c r="I16" s="131"/>
      <c r="J16" s="23">
        <v>163.47999999999999</v>
      </c>
      <c r="K16" s="23">
        <v>174.15</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68</v>
      </c>
      <c r="E17" s="127" t="str">
        <f t="shared" si="0"/>
        <v>na</v>
      </c>
      <c r="F17" s="127" t="str">
        <f t="shared" si="1"/>
        <v>na</v>
      </c>
      <c r="G17" s="19" t="str">
        <f t="shared" si="2"/>
        <v>na</v>
      </c>
      <c r="H17" s="128"/>
      <c r="I17" s="129"/>
      <c r="J17" s="19" t="s">
        <v>68</v>
      </c>
      <c r="K17" s="19">
        <v>211.77</v>
      </c>
      <c r="L17" s="37"/>
      <c r="M17" s="96">
        <v>10</v>
      </c>
      <c r="N17" s="37"/>
      <c r="O17" s="6"/>
      <c r="P17" s="38"/>
      <c r="Q17" s="38"/>
      <c r="R17" s="38"/>
      <c r="S17" s="107">
        <v>44374</v>
      </c>
    </row>
    <row r="18" spans="2:19" s="17" customFormat="1" ht="15" customHeight="1" x14ac:dyDescent="0.35">
      <c r="B18" s="22" t="s">
        <v>1</v>
      </c>
      <c r="C18" s="44">
        <v>9</v>
      </c>
      <c r="D18" s="23">
        <v>146.26</v>
      </c>
      <c r="E18" s="130">
        <f t="shared" si="0"/>
        <v>4.8008025222126633</v>
      </c>
      <c r="F18" s="130">
        <f t="shared" si="1"/>
        <v>-28.542114520226704</v>
      </c>
      <c r="G18" s="23">
        <f t="shared" si="2"/>
        <v>126.48982685714284</v>
      </c>
      <c r="H18" s="128"/>
      <c r="I18" s="131"/>
      <c r="J18" s="23">
        <v>139.56</v>
      </c>
      <c r="K18" s="23">
        <v>204.68</v>
      </c>
      <c r="L18" s="39"/>
      <c r="M18" s="97">
        <v>11</v>
      </c>
      <c r="N18" s="39"/>
      <c r="O18" s="6"/>
      <c r="P18" s="38"/>
      <c r="Q18" s="38"/>
      <c r="R18" s="38"/>
      <c r="S18" s="107">
        <v>44367</v>
      </c>
    </row>
    <row r="19" spans="2:19" s="17" customFormat="1" ht="15" customHeight="1" x14ac:dyDescent="0.35">
      <c r="B19" s="18" t="s">
        <v>25</v>
      </c>
      <c r="C19" s="43">
        <v>10</v>
      </c>
      <c r="D19" s="19">
        <v>158</v>
      </c>
      <c r="E19" s="127" t="s">
        <v>78</v>
      </c>
      <c r="F19" s="127">
        <f t="shared" si="1"/>
        <v>-14.594594594594597</v>
      </c>
      <c r="G19" s="19">
        <f t="shared" si="2"/>
        <v>136.64291428571428</v>
      </c>
      <c r="H19" s="128"/>
      <c r="I19" s="129"/>
      <c r="J19" s="19">
        <v>158</v>
      </c>
      <c r="K19" s="19">
        <v>185</v>
      </c>
      <c r="L19" s="37"/>
      <c r="M19" s="96">
        <v>12</v>
      </c>
      <c r="N19" s="37"/>
      <c r="O19" s="6"/>
      <c r="P19" s="38"/>
      <c r="Q19" s="38"/>
      <c r="R19" s="38"/>
      <c r="S19" s="107">
        <v>44360</v>
      </c>
    </row>
    <row r="20" spans="2:19" s="17" customFormat="1" ht="15" customHeight="1" x14ac:dyDescent="0.35">
      <c r="B20" s="22" t="s">
        <v>17</v>
      </c>
      <c r="C20" s="44">
        <v>11</v>
      </c>
      <c r="D20" s="23">
        <v>148.26</v>
      </c>
      <c r="E20" s="130">
        <f t="shared" si="0"/>
        <v>4.8292441490489892</v>
      </c>
      <c r="F20" s="130">
        <f t="shared" si="1"/>
        <v>-10.286820767275799</v>
      </c>
      <c r="G20" s="23">
        <f>IF(D20="na","na",D20*$D$41)</f>
        <v>128.21948399999999</v>
      </c>
      <c r="H20" s="128"/>
      <c r="I20" s="131"/>
      <c r="J20" s="23">
        <v>141.43</v>
      </c>
      <c r="K20" s="23">
        <v>165.26</v>
      </c>
      <c r="L20" s="39"/>
      <c r="M20" s="97">
        <v>13</v>
      </c>
      <c r="N20" s="39"/>
      <c r="O20" s="6"/>
      <c r="P20" s="38"/>
      <c r="Q20" s="38"/>
      <c r="R20" s="38"/>
      <c r="S20" s="107">
        <v>44353</v>
      </c>
    </row>
    <row r="21" spans="2:19" s="17" customFormat="1" ht="15" customHeight="1" x14ac:dyDescent="0.35">
      <c r="B21" s="18" t="s">
        <v>2</v>
      </c>
      <c r="C21" s="43">
        <v>12</v>
      </c>
      <c r="D21" s="19">
        <v>172.11</v>
      </c>
      <c r="E21" s="127">
        <f t="shared" si="0"/>
        <v>0.11633994532023451</v>
      </c>
      <c r="F21" s="127">
        <f t="shared" si="1"/>
        <v>-16.305193542112434</v>
      </c>
      <c r="G21" s="19">
        <f>IF(D21="na","na",D21*$D$41)</f>
        <v>148.84564542857143</v>
      </c>
      <c r="H21" s="128"/>
      <c r="I21" s="129"/>
      <c r="J21" s="19">
        <v>171.91</v>
      </c>
      <c r="K21" s="19">
        <v>205.64000000000001</v>
      </c>
      <c r="L21" s="37"/>
      <c r="M21" s="96">
        <v>14</v>
      </c>
      <c r="N21" s="37"/>
      <c r="O21" s="6"/>
      <c r="P21" s="38"/>
      <c r="Q21" s="38"/>
      <c r="R21" s="38"/>
      <c r="S21" s="107">
        <v>44346</v>
      </c>
    </row>
    <row r="22" spans="2:19" s="17" customFormat="1" ht="15" customHeight="1" x14ac:dyDescent="0.35">
      <c r="B22" s="22" t="s">
        <v>3</v>
      </c>
      <c r="C22" s="44">
        <v>13</v>
      </c>
      <c r="D22" s="23" t="s">
        <v>68</v>
      </c>
      <c r="E22" s="130" t="str">
        <f t="shared" si="0"/>
        <v>na</v>
      </c>
      <c r="F22" s="130" t="str">
        <f t="shared" si="1"/>
        <v>na</v>
      </c>
      <c r="G22" s="23" t="str">
        <f t="shared" ref="G22:G28" si="3">IF(D22="na","na",D22*$D$41)</f>
        <v>na</v>
      </c>
      <c r="H22" s="128"/>
      <c r="I22" s="131"/>
      <c r="J22" s="23" t="s">
        <v>68</v>
      </c>
      <c r="K22" s="23" t="s">
        <v>68</v>
      </c>
      <c r="L22" s="39"/>
      <c r="M22" s="97">
        <v>15</v>
      </c>
      <c r="N22" s="39"/>
      <c r="O22" s="6"/>
      <c r="P22" s="38"/>
      <c r="Q22" s="38"/>
      <c r="R22" s="38"/>
      <c r="S22" s="107">
        <v>44339</v>
      </c>
    </row>
    <row r="23" spans="2:19" s="17" customFormat="1" ht="15" customHeight="1" x14ac:dyDescent="0.35">
      <c r="B23" s="18" t="s">
        <v>6</v>
      </c>
      <c r="C23" s="43">
        <v>14</v>
      </c>
      <c r="D23" s="19">
        <v>169.07</v>
      </c>
      <c r="E23" s="127">
        <f t="shared" si="0"/>
        <v>-0.35362763010549259</v>
      </c>
      <c r="F23" s="127">
        <f t="shared" si="1"/>
        <v>-7.1554091158703983</v>
      </c>
      <c r="G23" s="19">
        <f t="shared" si="3"/>
        <v>146.21656657142856</v>
      </c>
      <c r="H23" s="128"/>
      <c r="I23" s="129"/>
      <c r="J23" s="19">
        <v>169.67</v>
      </c>
      <c r="K23" s="19">
        <v>182.1</v>
      </c>
      <c r="L23" s="37"/>
      <c r="M23" s="96">
        <v>16</v>
      </c>
      <c r="N23" s="37"/>
      <c r="O23" s="6"/>
      <c r="P23" s="38"/>
      <c r="Q23" s="38"/>
      <c r="R23" s="38"/>
      <c r="S23" s="107">
        <v>44332</v>
      </c>
    </row>
    <row r="24" spans="2:19" s="17" customFormat="1" ht="15" customHeight="1" x14ac:dyDescent="0.35">
      <c r="B24" s="22" t="s">
        <v>20</v>
      </c>
      <c r="C24" s="44">
        <v>15</v>
      </c>
      <c r="D24" s="23">
        <v>178.16</v>
      </c>
      <c r="E24" s="130">
        <f t="shared" si="0"/>
        <v>4.6891526618874053</v>
      </c>
      <c r="F24" s="130">
        <f t="shared" si="1"/>
        <v>-6.9417602507182039</v>
      </c>
      <c r="G24" s="23">
        <f t="shared" si="3"/>
        <v>154.07785828571429</v>
      </c>
      <c r="H24" s="128"/>
      <c r="I24" s="131"/>
      <c r="J24" s="23">
        <v>170.18</v>
      </c>
      <c r="K24" s="23">
        <v>191.45000000000002</v>
      </c>
      <c r="L24" s="39"/>
      <c r="M24" s="97">
        <v>17</v>
      </c>
      <c r="N24" s="39"/>
      <c r="O24" s="6"/>
      <c r="P24" s="38"/>
      <c r="Q24" s="38"/>
      <c r="R24" s="38"/>
      <c r="S24" s="107">
        <v>44325</v>
      </c>
    </row>
    <row r="25" spans="2:19" s="17" customFormat="1" ht="15" customHeight="1" x14ac:dyDescent="0.35">
      <c r="B25" s="18" t="s">
        <v>18</v>
      </c>
      <c r="C25" s="43">
        <v>16</v>
      </c>
      <c r="D25" s="19">
        <v>174.76</v>
      </c>
      <c r="E25" s="127">
        <f t="shared" si="0"/>
        <v>3.0849997050669486</v>
      </c>
      <c r="F25" s="127">
        <f t="shared" si="1"/>
        <v>-5.0269007119178184</v>
      </c>
      <c r="G25" s="19">
        <f t="shared" si="3"/>
        <v>151.13744114285714</v>
      </c>
      <c r="H25" s="128"/>
      <c r="I25" s="129"/>
      <c r="J25" s="19">
        <v>169.53</v>
      </c>
      <c r="K25" s="19">
        <v>184.01</v>
      </c>
      <c r="L25" s="37"/>
      <c r="M25" s="96">
        <v>18</v>
      </c>
      <c r="N25" s="37"/>
      <c r="O25" s="6"/>
      <c r="P25" s="38"/>
      <c r="Q25" s="38"/>
      <c r="R25" s="38"/>
      <c r="S25" s="107">
        <v>44318</v>
      </c>
    </row>
    <row r="26" spans="2:19" s="17" customFormat="1" ht="15" customHeight="1" x14ac:dyDescent="0.35">
      <c r="B26" s="22" t="s">
        <v>40</v>
      </c>
      <c r="C26" s="44">
        <v>17</v>
      </c>
      <c r="D26" s="23" t="s">
        <v>68</v>
      </c>
      <c r="E26" s="130" t="str">
        <f t="shared" si="0"/>
        <v>na</v>
      </c>
      <c r="F26" s="130" t="str">
        <f t="shared" si="1"/>
        <v>na</v>
      </c>
      <c r="G26" s="23" t="str">
        <f t="shared" si="3"/>
        <v>na</v>
      </c>
      <c r="H26" s="128"/>
      <c r="I26" s="131"/>
      <c r="J26" s="23" t="s">
        <v>76</v>
      </c>
      <c r="K26" s="23" t="s">
        <v>76</v>
      </c>
      <c r="L26" s="39"/>
      <c r="M26" s="97">
        <v>19</v>
      </c>
      <c r="N26" s="39"/>
      <c r="O26" s="6"/>
      <c r="P26" s="38"/>
      <c r="Q26" s="38"/>
      <c r="R26" s="38"/>
      <c r="S26" s="107">
        <v>44311</v>
      </c>
    </row>
    <row r="27" spans="2:19" s="17" customFormat="1" ht="15" customHeight="1" x14ac:dyDescent="0.35">
      <c r="B27" s="18" t="s">
        <v>7</v>
      </c>
      <c r="C27" s="43">
        <v>18</v>
      </c>
      <c r="D27" s="19">
        <v>156.68770000000001</v>
      </c>
      <c r="E27" s="127">
        <f t="shared" si="0"/>
        <v>5.0655353298022732</v>
      </c>
      <c r="F27" s="127">
        <f t="shared" si="1"/>
        <v>-10.241159177201411</v>
      </c>
      <c r="G27" s="19">
        <f t="shared" si="3"/>
        <v>135.50799975142857</v>
      </c>
      <c r="H27" s="128"/>
      <c r="I27" s="129"/>
      <c r="J27" s="19">
        <v>149.13329999999999</v>
      </c>
      <c r="K27" s="19">
        <v>174.5652</v>
      </c>
      <c r="L27" s="37"/>
      <c r="M27" s="96">
        <v>20</v>
      </c>
      <c r="N27" s="37"/>
      <c r="O27" s="6"/>
      <c r="P27" s="38"/>
      <c r="Q27" s="38"/>
      <c r="R27" s="38"/>
      <c r="S27" s="107">
        <v>44304</v>
      </c>
    </row>
    <row r="28" spans="2:19" s="17" customFormat="1" ht="15" customHeight="1" x14ac:dyDescent="0.35">
      <c r="B28" s="22" t="s">
        <v>41</v>
      </c>
      <c r="C28" s="44">
        <v>19</v>
      </c>
      <c r="D28" s="23">
        <v>242.92</v>
      </c>
      <c r="E28" s="130">
        <f>IFERROR(IF(D28="na","na",IF(D28="","",IF(J28="","",D28/J28*100-100))),"na")</f>
        <v>0.93908418515749759</v>
      </c>
      <c r="F28" s="130">
        <f t="shared" si="1"/>
        <v>-1.2720991668360142</v>
      </c>
      <c r="G28" s="23">
        <f t="shared" si="3"/>
        <v>210.08415657142857</v>
      </c>
      <c r="H28" s="128"/>
      <c r="I28" s="131"/>
      <c r="J28" s="23">
        <v>240.66</v>
      </c>
      <c r="K28" s="23">
        <v>246.05</v>
      </c>
      <c r="L28" s="39"/>
      <c r="M28" s="97">
        <v>21</v>
      </c>
      <c r="N28" s="39"/>
      <c r="O28" s="6"/>
      <c r="P28" s="38"/>
      <c r="Q28" s="38"/>
      <c r="R28" s="38"/>
      <c r="S28" s="107">
        <v>44297</v>
      </c>
    </row>
    <row r="29" spans="2:19" s="17" customFormat="1" ht="15" customHeight="1" x14ac:dyDescent="0.35">
      <c r="B29" s="18" t="s">
        <v>4</v>
      </c>
      <c r="C29" s="43">
        <v>20</v>
      </c>
      <c r="D29" s="19">
        <v>127.74</v>
      </c>
      <c r="E29" s="127">
        <f t="shared" ref="E29:E38" si="4">IFERROR(IF(D29="na","na",IF(D29="","",IF(J29="","",D29/J29*100-100))),"na")</f>
        <v>3.8452158361108815</v>
      </c>
      <c r="F29" s="127">
        <f t="shared" si="1"/>
        <v>-17.815093611271962</v>
      </c>
      <c r="G29" s="19">
        <f t="shared" ref="G29:G34" si="5">IF(D29="na","na",D29*$D$41)</f>
        <v>110.47320171428571</v>
      </c>
      <c r="H29" s="128"/>
      <c r="I29" s="129"/>
      <c r="J29" s="19">
        <v>123.01</v>
      </c>
      <c r="K29" s="19">
        <v>155.43</v>
      </c>
      <c r="L29" s="37"/>
      <c r="M29" s="96">
        <v>22</v>
      </c>
      <c r="N29" s="37"/>
      <c r="O29" s="6"/>
      <c r="P29" s="38"/>
      <c r="Q29" s="38"/>
      <c r="R29" s="38"/>
      <c r="S29" s="107">
        <v>44290</v>
      </c>
    </row>
    <row r="30" spans="2:19" s="17" customFormat="1" ht="15" customHeight="1" x14ac:dyDescent="0.35">
      <c r="B30" s="22" t="s">
        <v>11</v>
      </c>
      <c r="C30" s="44">
        <v>21</v>
      </c>
      <c r="D30" s="23">
        <v>180.72</v>
      </c>
      <c r="E30" s="130">
        <f t="shared" si="4"/>
        <v>3.5882150636249008</v>
      </c>
      <c r="F30" s="130">
        <f t="shared" si="1"/>
        <v>-8.3291062189307041</v>
      </c>
      <c r="G30" s="23">
        <f t="shared" si="5"/>
        <v>156.29181942857142</v>
      </c>
      <c r="H30" s="128"/>
      <c r="I30" s="131"/>
      <c r="J30" s="23">
        <v>174.46</v>
      </c>
      <c r="K30" s="23">
        <v>197.14</v>
      </c>
      <c r="L30" s="39"/>
      <c r="M30" s="97">
        <v>23</v>
      </c>
      <c r="N30" s="39"/>
      <c r="O30" s="6"/>
      <c r="P30" s="38"/>
      <c r="Q30" s="38"/>
      <c r="R30" s="38"/>
      <c r="S30" s="107">
        <v>44283</v>
      </c>
    </row>
    <row r="31" spans="2:19" s="17" customFormat="1" ht="15" customHeight="1" x14ac:dyDescent="0.35">
      <c r="B31" s="18" t="s">
        <v>12</v>
      </c>
      <c r="C31" s="43">
        <v>22</v>
      </c>
      <c r="D31" s="19">
        <v>175.09119999999999</v>
      </c>
      <c r="E31" s="127">
        <f t="shared" si="4"/>
        <v>4.919604533282012</v>
      </c>
      <c r="F31" s="127">
        <f t="shared" si="1"/>
        <v>-2.7140315531310364</v>
      </c>
      <c r="G31" s="19">
        <f t="shared" si="5"/>
        <v>151.42387236571426</v>
      </c>
      <c r="H31" s="128"/>
      <c r="I31" s="129"/>
      <c r="J31" s="19">
        <v>166.88130000000001</v>
      </c>
      <c r="K31" s="19">
        <v>179.97579999999999</v>
      </c>
      <c r="L31" s="37"/>
      <c r="M31" s="96">
        <v>24</v>
      </c>
      <c r="N31" s="37"/>
      <c r="O31" s="6"/>
      <c r="P31" s="38"/>
      <c r="Q31" s="38"/>
      <c r="R31" s="38"/>
      <c r="S31" s="107">
        <v>44276</v>
      </c>
    </row>
    <row r="32" spans="2:19" s="17" customFormat="1" ht="15" customHeight="1" x14ac:dyDescent="0.35">
      <c r="B32" s="22" t="s">
        <v>8</v>
      </c>
      <c r="C32" s="44">
        <v>23</v>
      </c>
      <c r="D32" s="23">
        <v>160.86000000000001</v>
      </c>
      <c r="E32" s="130">
        <f t="shared" si="4"/>
        <v>5.3714135988471128</v>
      </c>
      <c r="F32" s="130">
        <f t="shared" si="1"/>
        <v>-27.654598605801667</v>
      </c>
      <c r="G32" s="23">
        <f t="shared" si="5"/>
        <v>139.11632399999999</v>
      </c>
      <c r="H32" s="128"/>
      <c r="I32" s="131"/>
      <c r="J32" s="23">
        <v>152.66</v>
      </c>
      <c r="K32" s="23">
        <v>222.35</v>
      </c>
      <c r="L32" s="39"/>
      <c r="M32" s="97">
        <v>25</v>
      </c>
      <c r="N32" s="39"/>
      <c r="O32" s="6"/>
      <c r="P32" s="38"/>
      <c r="Q32" s="38"/>
      <c r="R32" s="38"/>
      <c r="S32" s="107">
        <v>44269</v>
      </c>
    </row>
    <row r="33" spans="2:21" s="17" customFormat="1" ht="15" customHeight="1" x14ac:dyDescent="0.35">
      <c r="B33" s="18" t="s">
        <v>15</v>
      </c>
      <c r="C33" s="43">
        <v>24</v>
      </c>
      <c r="D33" s="19">
        <v>130.26249999999999</v>
      </c>
      <c r="E33" s="127">
        <f t="shared" si="4"/>
        <v>3.7158148852348205</v>
      </c>
      <c r="F33" s="127">
        <f t="shared" si="1"/>
        <v>-9.7192381797263891</v>
      </c>
      <c r="G33" s="19">
        <f t="shared" si="5"/>
        <v>112.65473178571428</v>
      </c>
      <c r="H33" s="128"/>
      <c r="I33" s="129"/>
      <c r="J33" s="19">
        <v>125.5956</v>
      </c>
      <c r="K33" s="19">
        <v>144.286</v>
      </c>
      <c r="L33" s="37"/>
      <c r="M33" s="96">
        <v>26</v>
      </c>
      <c r="N33" s="37"/>
      <c r="O33" s="6"/>
      <c r="P33" s="38"/>
      <c r="Q33" s="38"/>
      <c r="R33" s="38"/>
      <c r="S33" s="107">
        <v>44262</v>
      </c>
      <c r="T33" s="108"/>
      <c r="U33" s="108"/>
    </row>
    <row r="34" spans="2:21" s="17" customFormat="1" ht="15" customHeight="1" x14ac:dyDescent="0.35">
      <c r="B34" s="22" t="s">
        <v>9</v>
      </c>
      <c r="C34" s="44">
        <v>25</v>
      </c>
      <c r="D34" s="23">
        <v>172.48</v>
      </c>
      <c r="E34" s="130">
        <f t="shared" si="4"/>
        <v>3.6600757257046865</v>
      </c>
      <c r="F34" s="130">
        <f t="shared" si="1"/>
        <v>-9.9603257465024058</v>
      </c>
      <c r="G34" s="23">
        <f t="shared" si="5"/>
        <v>149.16563199999999</v>
      </c>
      <c r="H34" s="128"/>
      <c r="I34" s="131"/>
      <c r="J34" s="23">
        <v>166.39</v>
      </c>
      <c r="K34" s="23">
        <v>191.56</v>
      </c>
      <c r="L34" s="39"/>
      <c r="M34" s="97">
        <v>27</v>
      </c>
      <c r="N34" s="39"/>
      <c r="O34" s="6"/>
      <c r="P34" s="38"/>
      <c r="Q34" s="38"/>
      <c r="R34" s="38"/>
      <c r="S34" s="107">
        <v>44255</v>
      </c>
      <c r="T34" s="108"/>
      <c r="U34" s="108"/>
    </row>
    <row r="35" spans="2:21" s="17" customFormat="1" ht="15" customHeight="1" x14ac:dyDescent="0.35">
      <c r="B35" s="18" t="s">
        <v>19</v>
      </c>
      <c r="C35" s="43">
        <v>26</v>
      </c>
      <c r="D35" s="19">
        <v>170.88</v>
      </c>
      <c r="E35" s="127">
        <f t="shared" si="4"/>
        <v>3.4946399370116694</v>
      </c>
      <c r="F35" s="127">
        <f t="shared" si="1"/>
        <v>-10.50591808945218</v>
      </c>
      <c r="G35" s="19">
        <f t="shared" ref="G35" si="6">IF(D35="na","na",D35*$D$41)</f>
        <v>147.78190628571429</v>
      </c>
      <c r="H35" s="128"/>
      <c r="I35" s="129"/>
      <c r="J35" s="19">
        <v>165.11</v>
      </c>
      <c r="K35" s="19">
        <v>190.94</v>
      </c>
      <c r="L35" s="37"/>
      <c r="M35" s="96"/>
      <c r="N35" s="37"/>
      <c r="O35" s="6"/>
      <c r="P35" s="38"/>
      <c r="Q35" s="38"/>
      <c r="R35" s="38"/>
      <c r="S35" s="107">
        <v>44248</v>
      </c>
      <c r="T35" s="108"/>
      <c r="U35" s="108"/>
    </row>
    <row r="36" spans="2:21" s="17" customFormat="1" ht="15" customHeight="1" x14ac:dyDescent="0.35">
      <c r="B36" s="22" t="s">
        <v>21</v>
      </c>
      <c r="C36" s="44">
        <v>27</v>
      </c>
      <c r="D36" s="23">
        <v>200.27</v>
      </c>
      <c r="E36" s="130">
        <f t="shared" si="4"/>
        <v>-0.26394422310757193</v>
      </c>
      <c r="F36" s="130">
        <f t="shared" si="1"/>
        <v>-2.6586954408476657</v>
      </c>
      <c r="G36" s="23">
        <f>IF(D36="na","na",D36*$D$41)</f>
        <v>173.199218</v>
      </c>
      <c r="H36" s="128"/>
      <c r="I36" s="131"/>
      <c r="J36" s="23">
        <v>200.8</v>
      </c>
      <c r="K36" s="23">
        <v>205.74</v>
      </c>
      <c r="L36" s="39"/>
      <c r="M36" s="97"/>
      <c r="N36" s="39"/>
      <c r="O36" s="6"/>
      <c r="P36" s="38"/>
      <c r="Q36" s="38"/>
      <c r="R36" s="38"/>
      <c r="S36" s="107">
        <v>44241</v>
      </c>
      <c r="T36" s="108"/>
      <c r="U36" s="108"/>
    </row>
    <row r="37" spans="2:21" s="17" customFormat="1" ht="15" customHeight="1" x14ac:dyDescent="0.35">
      <c r="B37" s="18" t="s">
        <v>13</v>
      </c>
      <c r="C37" s="43">
        <v>28</v>
      </c>
      <c r="D37" s="19">
        <v>260.66969999999998</v>
      </c>
      <c r="E37" s="127">
        <f t="shared" si="4"/>
        <v>0.79072107188522978</v>
      </c>
      <c r="F37" s="127">
        <f t="shared" si="1"/>
        <v>3.4994997141223507</v>
      </c>
      <c r="G37" s="19">
        <f>IF(D37="na","na",D37*$D$41)</f>
        <v>225.43460426571426</v>
      </c>
      <c r="H37" s="128"/>
      <c r="I37" s="129"/>
      <c r="J37" s="19">
        <v>258.62470000000002</v>
      </c>
      <c r="K37" s="19">
        <v>251.85599999999999</v>
      </c>
      <c r="L37" s="37"/>
      <c r="M37" s="96"/>
      <c r="N37" s="90"/>
      <c r="O37" s="6"/>
      <c r="P37" s="38"/>
      <c r="Q37" s="38"/>
      <c r="R37" s="38"/>
      <c r="S37" s="107">
        <v>44234</v>
      </c>
      <c r="T37" s="108"/>
      <c r="U37" s="108"/>
    </row>
    <row r="38" spans="2:21" s="17" customFormat="1" ht="15" customHeight="1" x14ac:dyDescent="0.35">
      <c r="B38" s="22" t="s">
        <v>14</v>
      </c>
      <c r="C38" s="44">
        <v>29</v>
      </c>
      <c r="D38" s="23">
        <v>215.68436354025573</v>
      </c>
      <c r="E38" s="130">
        <f t="shared" si="4"/>
        <v>1.0343591711480258</v>
      </c>
      <c r="F38" s="130">
        <f t="shared" si="1"/>
        <v>-9.8540712306998302</v>
      </c>
      <c r="G38" s="23">
        <f>IF(D38="na","na",D38*$D$41)</f>
        <v>186.53</v>
      </c>
      <c r="H38" s="128"/>
      <c r="I38" s="131"/>
      <c r="J38" s="23">
        <v>213.47625234589287</v>
      </c>
      <c r="K38" s="23">
        <v>239.2613471122265</v>
      </c>
      <c r="L38" s="39"/>
      <c r="M38" s="97"/>
      <c r="N38" s="39"/>
      <c r="O38" s="88"/>
      <c r="P38" s="38"/>
      <c r="Q38" s="38"/>
      <c r="R38" s="38"/>
      <c r="S38" s="107">
        <v>44227</v>
      </c>
      <c r="T38" s="108"/>
      <c r="U38" s="109" t="e">
        <v>#N/A</v>
      </c>
    </row>
    <row r="39" spans="2:21" s="17" customFormat="1" ht="15" customHeight="1" x14ac:dyDescent="0.35">
      <c r="B39" s="61" t="s">
        <v>50</v>
      </c>
      <c r="C39" s="62">
        <v>31</v>
      </c>
      <c r="D39" s="132">
        <v>162.05578637723008</v>
      </c>
      <c r="E39" s="133">
        <f t="shared" ref="E39" si="7">IF(D39="na","na",IF(D39="","",IF(J39="","",D39/J39*100-100)))</f>
        <v>3.4250030806396694</v>
      </c>
      <c r="F39" s="133">
        <f t="shared" si="1"/>
        <v>-11.637615380942506</v>
      </c>
      <c r="G39" s="132">
        <f>IF(D39="na","na",D39*$D$41)</f>
        <v>140.15047422435362</v>
      </c>
      <c r="H39" s="134"/>
      <c r="I39" s="135"/>
      <c r="J39" s="132">
        <v>156.68917723007121</v>
      </c>
      <c r="K39" s="132">
        <v>183.39906406541093</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0.86482857142857139</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66</v>
      </c>
    </row>
    <row r="2" spans="1:15421" s="29" customFormat="1" ht="21" customHeight="1" x14ac:dyDescent="0.4">
      <c r="A2" s="49" t="s">
        <v>70</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55</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46096</v>
      </c>
      <c r="F7" s="140"/>
      <c r="G7" s="141"/>
      <c r="H7" s="77"/>
      <c r="I7" s="126">
        <f>D7</f>
        <v>46096</v>
      </c>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64</v>
      </c>
      <c r="C9" s="35"/>
      <c r="D9" s="136"/>
      <c r="E9" s="117"/>
      <c r="F9" s="117"/>
      <c r="G9" s="118"/>
      <c r="H9" s="78"/>
      <c r="I9" s="120"/>
      <c r="J9" s="144" t="s">
        <v>64</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74</v>
      </c>
      <c r="C10" s="123"/>
      <c r="D10" s="123" t="s">
        <v>0</v>
      </c>
      <c r="E10" s="124" t="s">
        <v>27</v>
      </c>
      <c r="F10" s="125" t="s">
        <v>28</v>
      </c>
      <c r="G10" s="123" t="s">
        <v>5</v>
      </c>
      <c r="H10" s="15"/>
      <c r="I10" s="121"/>
      <c r="J10" s="112">
        <f>D7-7</f>
        <v>46089</v>
      </c>
      <c r="K10" s="112">
        <f>D7-364</f>
        <v>45732</v>
      </c>
      <c r="L10" s="15"/>
      <c r="M10" s="95"/>
      <c r="N10" s="15"/>
      <c r="O10" s="15"/>
      <c r="S10" s="105"/>
      <c r="T10" s="106"/>
      <c r="U10" s="106"/>
      <c r="Y10" s="16"/>
    </row>
    <row r="11" spans="1:15421" s="17" customFormat="1" ht="15" customHeight="1" x14ac:dyDescent="0.35">
      <c r="B11" s="18" t="s">
        <v>23</v>
      </c>
      <c r="C11" s="43">
        <v>2</v>
      </c>
      <c r="D11" s="19">
        <v>163.68</v>
      </c>
      <c r="E11" s="127">
        <f t="shared" ref="E11:E27" si="0">IFERROR(IF(D11="na","na",IF(D11="","",IF(J11="","",D11/J11*100-100))),"na")</f>
        <v>4.2481370613336935</v>
      </c>
      <c r="F11" s="127">
        <f t="shared" ref="F11:F39" si="1">IF(D11="na","na",IF(ISERROR(IF(D11="","",IF(K11="","",D11/K11*100-100))),0,IF(D11="","",IF(K11="","",D11/K11*100-100))))</f>
        <v>-8.548441166610786</v>
      </c>
      <c r="G11" s="19">
        <f t="shared" ref="G11:G19" si="2">IF(D11="na","na",D11*$D$41)</f>
        <v>141.55514057142858</v>
      </c>
      <c r="H11" s="6"/>
      <c r="I11" s="79"/>
      <c r="J11" s="20">
        <v>157.01</v>
      </c>
      <c r="K11" s="20">
        <v>178.98</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68</v>
      </c>
      <c r="E12" s="130" t="str">
        <f t="shared" si="0"/>
        <v>na</v>
      </c>
      <c r="F12" s="130" t="str">
        <f t="shared" si="1"/>
        <v>na</v>
      </c>
      <c r="G12" s="23" t="str">
        <f t="shared" si="2"/>
        <v>na</v>
      </c>
      <c r="H12" s="6"/>
      <c r="I12" s="81"/>
      <c r="J12" s="24" t="s">
        <v>77</v>
      </c>
      <c r="K12" s="24" t="s">
        <v>77</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161.92760000000001</v>
      </c>
      <c r="E13" s="127">
        <f t="shared" si="0"/>
        <v>3.094602940146558</v>
      </c>
      <c r="F13" s="127">
        <f t="shared" si="1"/>
        <v>-11.544651138907483</v>
      </c>
      <c r="G13" s="19">
        <f t="shared" si="2"/>
        <v>140.03961498285716</v>
      </c>
      <c r="H13" s="6"/>
      <c r="I13" s="80"/>
      <c r="J13" s="20">
        <v>157.06700000000001</v>
      </c>
      <c r="K13" s="20">
        <v>183.06139999999999</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149.4966</v>
      </c>
      <c r="E14" s="130">
        <f t="shared" si="0"/>
        <v>0.4410098884575433</v>
      </c>
      <c r="F14" s="130">
        <f t="shared" si="1"/>
        <v>-12.054512147342336</v>
      </c>
      <c r="G14" s="23">
        <f t="shared" si="2"/>
        <v>129.28893101142856</v>
      </c>
      <c r="H14" s="6"/>
      <c r="I14" s="81"/>
      <c r="J14" s="24">
        <v>148.84020000000001</v>
      </c>
      <c r="K14" s="24">
        <v>169.98779999999999</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178.25</v>
      </c>
      <c r="E15" s="127">
        <f t="shared" si="0"/>
        <v>4.9888090470020074</v>
      </c>
      <c r="F15" s="127">
        <f t="shared" si="1"/>
        <v>-2.4890590809628037</v>
      </c>
      <c r="G15" s="19">
        <f t="shared" si="2"/>
        <v>154.15569285714284</v>
      </c>
      <c r="H15" s="6"/>
      <c r="I15" s="80"/>
      <c r="J15" s="20">
        <v>169.78</v>
      </c>
      <c r="K15" s="20">
        <v>182.8</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t="s">
        <v>68</v>
      </c>
      <c r="E16" s="130" t="str">
        <f t="shared" si="0"/>
        <v>na</v>
      </c>
      <c r="F16" s="130" t="str">
        <f t="shared" si="1"/>
        <v>na</v>
      </c>
      <c r="G16" s="23" t="str">
        <f t="shared" si="2"/>
        <v>na</v>
      </c>
      <c r="H16" s="6"/>
      <c r="I16" s="81"/>
      <c r="J16" s="24">
        <v>166.05</v>
      </c>
      <c r="K16" s="24" t="s">
        <v>76</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68</v>
      </c>
      <c r="E17" s="127" t="str">
        <f t="shared" si="0"/>
        <v>na</v>
      </c>
      <c r="F17" s="127" t="str">
        <f t="shared" si="1"/>
        <v>na</v>
      </c>
      <c r="G17" s="19" t="str">
        <f t="shared" si="2"/>
        <v>na</v>
      </c>
      <c r="H17" s="6"/>
      <c r="I17" s="80"/>
      <c r="J17" s="20" t="s">
        <v>77</v>
      </c>
      <c r="K17" s="20">
        <v>211.77</v>
      </c>
      <c r="L17" s="37"/>
      <c r="M17" s="96">
        <v>10</v>
      </c>
      <c r="N17" s="37"/>
      <c r="O17" s="6"/>
      <c r="P17" s="38"/>
      <c r="Q17" s="38"/>
      <c r="R17" s="38"/>
      <c r="S17" s="107">
        <v>44374</v>
      </c>
    </row>
    <row r="18" spans="2:19" s="17" customFormat="1" ht="15" customHeight="1" x14ac:dyDescent="0.35">
      <c r="B18" s="22" t="s">
        <v>1</v>
      </c>
      <c r="C18" s="44">
        <v>9</v>
      </c>
      <c r="D18" s="23">
        <v>150.19999999999999</v>
      </c>
      <c r="E18" s="130">
        <f t="shared" si="0"/>
        <v>4.6981737069566236</v>
      </c>
      <c r="F18" s="130">
        <f t="shared" si="1"/>
        <v>-29.274379620473709</v>
      </c>
      <c r="G18" s="23">
        <f t="shared" si="2"/>
        <v>129.89725142857142</v>
      </c>
      <c r="H18" s="6"/>
      <c r="I18" s="81"/>
      <c r="J18" s="24">
        <v>143.46</v>
      </c>
      <c r="K18" s="24">
        <v>212.37</v>
      </c>
      <c r="L18" s="39"/>
      <c r="M18" s="97">
        <v>11</v>
      </c>
      <c r="N18" s="39"/>
      <c r="O18" s="6"/>
      <c r="P18" s="38"/>
      <c r="Q18" s="38"/>
      <c r="R18" s="38"/>
      <c r="S18" s="107">
        <v>44367</v>
      </c>
    </row>
    <row r="19" spans="2:19" s="17" customFormat="1" ht="15" customHeight="1" x14ac:dyDescent="0.35">
      <c r="B19" s="18" t="s">
        <v>25</v>
      </c>
      <c r="C19" s="43">
        <v>10</v>
      </c>
      <c r="D19" s="19">
        <v>164</v>
      </c>
      <c r="E19" s="127" t="s">
        <v>78</v>
      </c>
      <c r="F19" s="127">
        <f t="shared" si="1"/>
        <v>-14.583333333333343</v>
      </c>
      <c r="G19" s="19">
        <f t="shared" si="2"/>
        <v>141.8318857142857</v>
      </c>
      <c r="H19" s="6"/>
      <c r="I19" s="80"/>
      <c r="J19" s="20">
        <v>164</v>
      </c>
      <c r="K19" s="20">
        <v>192</v>
      </c>
      <c r="L19" s="37"/>
      <c r="M19" s="96">
        <v>12</v>
      </c>
      <c r="N19" s="37"/>
      <c r="O19" s="6"/>
      <c r="P19" s="38"/>
      <c r="Q19" s="38"/>
      <c r="R19" s="38"/>
      <c r="S19" s="107">
        <v>44360</v>
      </c>
    </row>
    <row r="20" spans="2:19" s="17" customFormat="1" ht="15" customHeight="1" x14ac:dyDescent="0.35">
      <c r="B20" s="22" t="s">
        <v>17</v>
      </c>
      <c r="C20" s="44">
        <v>11</v>
      </c>
      <c r="D20" s="23">
        <v>153.02000000000001</v>
      </c>
      <c r="E20" s="130">
        <f t="shared" si="0"/>
        <v>5.1105921143013973</v>
      </c>
      <c r="F20" s="130">
        <f t="shared" si="1"/>
        <v>-3.1273740187389194</v>
      </c>
      <c r="G20" s="23">
        <f>IF(D20="na","na",D20*$D$41)</f>
        <v>132.33606800000001</v>
      </c>
      <c r="H20" s="6"/>
      <c r="I20" s="81"/>
      <c r="J20" s="24">
        <v>145.58000000000001</v>
      </c>
      <c r="K20" s="24">
        <v>157.96</v>
      </c>
      <c r="L20" s="39"/>
      <c r="M20" s="97">
        <v>13</v>
      </c>
      <c r="N20" s="39"/>
      <c r="O20" s="6"/>
      <c r="P20" s="38"/>
      <c r="Q20" s="38"/>
      <c r="R20" s="38"/>
      <c r="S20" s="107">
        <v>44353</v>
      </c>
    </row>
    <row r="21" spans="2:19" s="17" customFormat="1" ht="15" customHeight="1" x14ac:dyDescent="0.35">
      <c r="B21" s="18" t="s">
        <v>2</v>
      </c>
      <c r="C21" s="43">
        <v>12</v>
      </c>
      <c r="D21" s="19">
        <v>173.96</v>
      </c>
      <c r="E21" s="127">
        <f t="shared" si="0"/>
        <v>0.14968336211860844</v>
      </c>
      <c r="F21" s="127">
        <f t="shared" si="1"/>
        <v>-15.504177190596451</v>
      </c>
      <c r="G21" s="19">
        <f>IF(D21="na","na",D21*$D$41)</f>
        <v>150.44557828571428</v>
      </c>
      <c r="H21" s="6"/>
      <c r="I21" s="80"/>
      <c r="J21" s="20">
        <v>173.7</v>
      </c>
      <c r="K21" s="20">
        <v>205.88</v>
      </c>
      <c r="L21" s="37"/>
      <c r="M21" s="96">
        <v>14</v>
      </c>
      <c r="N21" s="37"/>
      <c r="O21" s="6"/>
      <c r="P21" s="38"/>
      <c r="Q21" s="38"/>
      <c r="R21" s="38"/>
      <c r="S21" s="107">
        <v>44346</v>
      </c>
    </row>
    <row r="22" spans="2:19" s="17" customFormat="1" ht="15" customHeight="1" x14ac:dyDescent="0.35">
      <c r="B22" s="22" t="s">
        <v>3</v>
      </c>
      <c r="C22" s="44">
        <v>13</v>
      </c>
      <c r="D22" s="23" t="s">
        <v>68</v>
      </c>
      <c r="E22" s="130" t="str">
        <f t="shared" si="0"/>
        <v>na</v>
      </c>
      <c r="F22" s="130" t="str">
        <f t="shared" si="1"/>
        <v>na</v>
      </c>
      <c r="G22" s="23" t="str">
        <f t="shared" ref="G22:G35" si="3">IF(D22="na","na",D22*$D$41)</f>
        <v>na</v>
      </c>
      <c r="H22" s="6"/>
      <c r="I22" s="81"/>
      <c r="J22" s="24" t="s">
        <v>77</v>
      </c>
      <c r="K22" s="24" t="s">
        <v>77</v>
      </c>
      <c r="L22" s="39"/>
      <c r="M22" s="97">
        <v>15</v>
      </c>
      <c r="N22" s="39"/>
      <c r="O22" s="6"/>
      <c r="P22" s="38"/>
      <c r="Q22" s="38"/>
      <c r="R22" s="38"/>
      <c r="S22" s="107">
        <v>44339</v>
      </c>
    </row>
    <row r="23" spans="2:19" s="17" customFormat="1" ht="15" customHeight="1" x14ac:dyDescent="0.35">
      <c r="B23" s="18" t="s">
        <v>6</v>
      </c>
      <c r="C23" s="43">
        <v>14</v>
      </c>
      <c r="D23" s="19" t="s">
        <v>68</v>
      </c>
      <c r="E23" s="127" t="str">
        <f t="shared" si="0"/>
        <v>na</v>
      </c>
      <c r="F23" s="127" t="str">
        <f t="shared" si="1"/>
        <v>na</v>
      </c>
      <c r="G23" s="19" t="str">
        <f t="shared" si="3"/>
        <v>na</v>
      </c>
      <c r="H23" s="6"/>
      <c r="I23" s="80"/>
      <c r="J23" s="20" t="s">
        <v>77</v>
      </c>
      <c r="K23" s="20" t="s">
        <v>77</v>
      </c>
      <c r="L23" s="37"/>
      <c r="M23" s="96">
        <v>16</v>
      </c>
      <c r="N23" s="37"/>
      <c r="O23" s="6"/>
      <c r="P23" s="38"/>
      <c r="Q23" s="38"/>
      <c r="R23" s="38"/>
      <c r="S23" s="107">
        <v>44332</v>
      </c>
    </row>
    <row r="24" spans="2:19" s="17" customFormat="1" ht="15" customHeight="1" x14ac:dyDescent="0.35">
      <c r="B24" s="22" t="s">
        <v>20</v>
      </c>
      <c r="C24" s="44">
        <v>15</v>
      </c>
      <c r="D24" s="23">
        <v>173.59</v>
      </c>
      <c r="E24" s="130">
        <f t="shared" si="0"/>
        <v>0.57940784518221733</v>
      </c>
      <c r="F24" s="130">
        <f t="shared" si="1"/>
        <v>-6.4759441840418219</v>
      </c>
      <c r="G24" s="23">
        <f t="shared" si="3"/>
        <v>150.12559171428572</v>
      </c>
      <c r="H24" s="6"/>
      <c r="I24" s="81"/>
      <c r="J24" s="24">
        <v>172.59</v>
      </c>
      <c r="K24" s="24">
        <v>185.61</v>
      </c>
      <c r="L24" s="39"/>
      <c r="M24" s="97">
        <v>17</v>
      </c>
      <c r="N24" s="39"/>
      <c r="O24" s="6"/>
      <c r="P24" s="38"/>
      <c r="Q24" s="38"/>
      <c r="R24" s="38"/>
      <c r="S24" s="107">
        <v>44325</v>
      </c>
    </row>
    <row r="25" spans="2:19" s="17" customFormat="1" ht="15" customHeight="1" x14ac:dyDescent="0.35">
      <c r="B25" s="18" t="s">
        <v>18</v>
      </c>
      <c r="C25" s="43">
        <v>16</v>
      </c>
      <c r="D25" s="19">
        <v>180.27</v>
      </c>
      <c r="E25" s="127">
        <f t="shared" si="0"/>
        <v>3.3421233662004113</v>
      </c>
      <c r="F25" s="127">
        <f t="shared" si="1"/>
        <v>-1.4433327866163523</v>
      </c>
      <c r="G25" s="19">
        <f t="shared" si="3"/>
        <v>155.90264657142856</v>
      </c>
      <c r="H25" s="6"/>
      <c r="I25" s="80"/>
      <c r="J25" s="20">
        <v>174.44</v>
      </c>
      <c r="K25" s="20">
        <v>182.91</v>
      </c>
      <c r="L25" s="37"/>
      <c r="M25" s="96">
        <v>18</v>
      </c>
      <c r="N25" s="37"/>
      <c r="O25" s="6"/>
      <c r="P25" s="38"/>
      <c r="Q25" s="38"/>
      <c r="R25" s="38"/>
      <c r="S25" s="107">
        <v>44318</v>
      </c>
    </row>
    <row r="26" spans="2:19" s="17" customFormat="1" ht="15" customHeight="1" x14ac:dyDescent="0.35">
      <c r="B26" s="22" t="s">
        <v>40</v>
      </c>
      <c r="C26" s="44">
        <v>17</v>
      </c>
      <c r="D26" s="23" t="s">
        <v>68</v>
      </c>
      <c r="E26" s="130" t="str">
        <f t="shared" si="0"/>
        <v>na</v>
      </c>
      <c r="F26" s="130" t="str">
        <f t="shared" si="1"/>
        <v>na</v>
      </c>
      <c r="G26" s="23" t="str">
        <f t="shared" si="3"/>
        <v>na</v>
      </c>
      <c r="H26" s="6"/>
      <c r="I26" s="81"/>
      <c r="J26" s="24" t="s">
        <v>76</v>
      </c>
      <c r="K26" s="24" t="s">
        <v>76</v>
      </c>
      <c r="L26" s="39"/>
      <c r="M26" s="97">
        <v>19</v>
      </c>
      <c r="N26" s="39"/>
      <c r="O26" s="6"/>
      <c r="P26" s="38"/>
      <c r="Q26" s="38"/>
      <c r="R26" s="38"/>
      <c r="S26" s="107">
        <v>44311</v>
      </c>
    </row>
    <row r="27" spans="2:19" s="17" customFormat="1" ht="15" customHeight="1" x14ac:dyDescent="0.35">
      <c r="B27" s="18" t="s">
        <v>7</v>
      </c>
      <c r="C27" s="43">
        <v>18</v>
      </c>
      <c r="D27" s="19">
        <v>161.37780000000001</v>
      </c>
      <c r="E27" s="127">
        <f t="shared" si="0"/>
        <v>4.6624657562676504</v>
      </c>
      <c r="F27" s="127">
        <f t="shared" si="1"/>
        <v>-9.1348379010525775</v>
      </c>
      <c r="G27" s="19">
        <f t="shared" si="3"/>
        <v>139.56413223428572</v>
      </c>
      <c r="H27" s="6"/>
      <c r="I27" s="79"/>
      <c r="J27" s="20">
        <v>154.18879999999999</v>
      </c>
      <c r="K27" s="20">
        <v>177.60140000000001</v>
      </c>
      <c r="L27" s="37"/>
      <c r="M27" s="96">
        <v>20</v>
      </c>
      <c r="N27" s="37"/>
      <c r="O27" s="6"/>
      <c r="P27" s="38"/>
      <c r="Q27" s="38"/>
      <c r="R27" s="38"/>
      <c r="S27" s="107">
        <v>44304</v>
      </c>
    </row>
    <row r="28" spans="2:19" s="17" customFormat="1" ht="15" customHeight="1" x14ac:dyDescent="0.35">
      <c r="B28" s="22" t="s">
        <v>41</v>
      </c>
      <c r="C28" s="44">
        <v>19</v>
      </c>
      <c r="D28" s="23">
        <v>246.35</v>
      </c>
      <c r="E28" s="130">
        <f>IFERROR(IF(D28="na","na",IF(D28="","",IF(J28="","",D28/J28*100-100))),"na")</f>
        <v>0.17485361093039842</v>
      </c>
      <c r="F28" s="130">
        <f t="shared" si="1"/>
        <v>-1.9502487562189117</v>
      </c>
      <c r="G28" s="23">
        <f t="shared" si="3"/>
        <v>213.05051857142857</v>
      </c>
      <c r="H28" s="6"/>
      <c r="I28" s="81"/>
      <c r="J28" s="24">
        <v>245.92</v>
      </c>
      <c r="K28" s="24">
        <v>251.25</v>
      </c>
      <c r="L28" s="39"/>
      <c r="M28" s="97">
        <v>21</v>
      </c>
      <c r="N28" s="39"/>
      <c r="O28" s="6"/>
      <c r="P28" s="38"/>
      <c r="Q28" s="38"/>
      <c r="R28" s="38"/>
      <c r="S28" s="107">
        <v>44297</v>
      </c>
    </row>
    <row r="29" spans="2:19" s="17" customFormat="1" ht="15" customHeight="1" x14ac:dyDescent="0.35">
      <c r="B29" s="18" t="s">
        <v>4</v>
      </c>
      <c r="C29" s="43">
        <v>20</v>
      </c>
      <c r="D29" s="19">
        <v>128.88</v>
      </c>
      <c r="E29" s="127">
        <f t="shared" ref="E29:E38" si="4">IFERROR(IF(D29="na","na",IF(D29="","",IF(J29="","",D29/J29*100-100))),"na")</f>
        <v>3.8099073701167896</v>
      </c>
      <c r="F29" s="127">
        <f t="shared" si="1"/>
        <v>-17.685380341061503</v>
      </c>
      <c r="G29" s="19">
        <f t="shared" si="3"/>
        <v>111.45910628571427</v>
      </c>
      <c r="H29" s="6"/>
      <c r="I29" s="80"/>
      <c r="J29" s="20">
        <v>124.15</v>
      </c>
      <c r="K29" s="20">
        <v>156.57</v>
      </c>
      <c r="L29" s="37"/>
      <c r="M29" s="96">
        <v>22</v>
      </c>
      <c r="N29" s="37"/>
      <c r="O29" s="6"/>
      <c r="P29" s="38"/>
      <c r="Q29" s="38"/>
      <c r="R29" s="38"/>
      <c r="S29" s="107">
        <v>44290</v>
      </c>
    </row>
    <row r="30" spans="2:19" s="17" customFormat="1" ht="15" customHeight="1" x14ac:dyDescent="0.35">
      <c r="B30" s="22" t="s">
        <v>11</v>
      </c>
      <c r="C30" s="44">
        <v>21</v>
      </c>
      <c r="D30" s="23">
        <v>190.13</v>
      </c>
      <c r="E30" s="130">
        <f t="shared" si="4"/>
        <v>3.2697843680408454</v>
      </c>
      <c r="F30" s="130">
        <f t="shared" si="1"/>
        <v>-8.6572183521498971</v>
      </c>
      <c r="G30" s="23">
        <f t="shared" si="3"/>
        <v>164.42985628571427</v>
      </c>
      <c r="H30" s="6"/>
      <c r="I30" s="81"/>
      <c r="J30" s="24">
        <v>184.11</v>
      </c>
      <c r="K30" s="24">
        <v>208.15</v>
      </c>
      <c r="L30" s="39"/>
      <c r="M30" s="97">
        <v>23</v>
      </c>
      <c r="N30" s="39"/>
      <c r="O30" s="6"/>
      <c r="P30" s="38"/>
      <c r="Q30" s="38"/>
      <c r="R30" s="38"/>
      <c r="S30" s="107">
        <v>44283</v>
      </c>
    </row>
    <row r="31" spans="2:19" s="17" customFormat="1" ht="15" customHeight="1" x14ac:dyDescent="0.35">
      <c r="B31" s="18" t="s">
        <v>12</v>
      </c>
      <c r="C31" s="43">
        <v>22</v>
      </c>
      <c r="D31" s="19">
        <v>176.01089999999999</v>
      </c>
      <c r="E31" s="127">
        <f t="shared" si="4"/>
        <v>4.6774231917500373</v>
      </c>
      <c r="F31" s="127">
        <f t="shared" si="1"/>
        <v>-3.5806610122417766</v>
      </c>
      <c r="G31" s="19">
        <f t="shared" si="3"/>
        <v>152.21925520285714</v>
      </c>
      <c r="H31" s="6"/>
      <c r="I31" s="80"/>
      <c r="J31" s="20">
        <v>168.14599999999999</v>
      </c>
      <c r="K31" s="20">
        <v>182.54730000000001</v>
      </c>
      <c r="L31" s="37"/>
      <c r="M31" s="96">
        <v>24</v>
      </c>
      <c r="N31" s="37"/>
      <c r="O31" s="6"/>
      <c r="P31" s="38"/>
      <c r="Q31" s="38"/>
      <c r="R31" s="38"/>
      <c r="S31" s="107">
        <v>44276</v>
      </c>
    </row>
    <row r="32" spans="2:19" s="17" customFormat="1" ht="15" customHeight="1" x14ac:dyDescent="0.35">
      <c r="B32" s="22" t="s">
        <v>8</v>
      </c>
      <c r="C32" s="44">
        <v>23</v>
      </c>
      <c r="D32" s="23">
        <v>160.63999999999999</v>
      </c>
      <c r="E32" s="130">
        <f t="shared" si="4"/>
        <v>5.3377049180327845</v>
      </c>
      <c r="F32" s="130">
        <f t="shared" si="1"/>
        <v>-27.335233184059348</v>
      </c>
      <c r="G32" s="23">
        <f t="shared" si="3"/>
        <v>138.92606171428571</v>
      </c>
      <c r="H32" s="6"/>
      <c r="I32" s="81"/>
      <c r="J32" s="24">
        <v>152.5</v>
      </c>
      <c r="K32" s="24">
        <v>221.07</v>
      </c>
      <c r="L32" s="39"/>
      <c r="M32" s="97">
        <v>25</v>
      </c>
      <c r="N32" s="39"/>
      <c r="O32" s="6"/>
      <c r="P32" s="38"/>
      <c r="Q32" s="38"/>
      <c r="R32" s="38"/>
      <c r="S32" s="107">
        <v>44269</v>
      </c>
    </row>
    <row r="33" spans="2:21" s="17" customFormat="1" ht="15" customHeight="1" x14ac:dyDescent="0.35">
      <c r="B33" s="18" t="s">
        <v>15</v>
      </c>
      <c r="C33" s="43">
        <v>24</v>
      </c>
      <c r="D33" s="19">
        <v>130.33709999999999</v>
      </c>
      <c r="E33" s="127">
        <f t="shared" si="4"/>
        <v>3.7605890459051778</v>
      </c>
      <c r="F33" s="127">
        <f t="shared" si="1"/>
        <v>-9.7278477155110323</v>
      </c>
      <c r="G33" s="19">
        <f t="shared" si="3"/>
        <v>112.71924799714284</v>
      </c>
      <c r="H33" s="6"/>
      <c r="I33" s="80"/>
      <c r="J33" s="20">
        <v>125.6133</v>
      </c>
      <c r="K33" s="20">
        <v>144.38239999999999</v>
      </c>
      <c r="L33" s="37"/>
      <c r="M33" s="96">
        <v>26</v>
      </c>
      <c r="N33" s="37"/>
      <c r="O33" s="6"/>
      <c r="P33" s="38"/>
      <c r="Q33" s="38"/>
      <c r="R33" s="38"/>
      <c r="S33" s="107">
        <v>44262</v>
      </c>
      <c r="T33" s="108"/>
      <c r="U33" s="108"/>
    </row>
    <row r="34" spans="2:21" s="17" customFormat="1" ht="15" customHeight="1" x14ac:dyDescent="0.35">
      <c r="B34" s="22" t="s">
        <v>9</v>
      </c>
      <c r="C34" s="44">
        <v>25</v>
      </c>
      <c r="D34" s="23">
        <v>190.15</v>
      </c>
      <c r="E34" s="130">
        <f t="shared" si="4"/>
        <v>3.3761009024682096</v>
      </c>
      <c r="F34" s="130">
        <f t="shared" si="1"/>
        <v>-9.8687017111437569</v>
      </c>
      <c r="G34" s="23">
        <f t="shared" si="3"/>
        <v>164.44715285714287</v>
      </c>
      <c r="H34" s="6"/>
      <c r="I34" s="81"/>
      <c r="J34" s="24">
        <v>183.94</v>
      </c>
      <c r="K34" s="24">
        <v>210.97</v>
      </c>
      <c r="L34" s="39"/>
      <c r="M34" s="97">
        <v>27</v>
      </c>
      <c r="N34" s="39"/>
      <c r="O34" s="6"/>
      <c r="P34" s="38"/>
      <c r="Q34" s="38"/>
      <c r="R34" s="38"/>
      <c r="S34" s="107">
        <v>44255</v>
      </c>
      <c r="T34" s="108"/>
      <c r="U34" s="108"/>
    </row>
    <row r="35" spans="2:21" s="17" customFormat="1" ht="15" customHeight="1" x14ac:dyDescent="0.35">
      <c r="B35" s="18" t="s">
        <v>19</v>
      </c>
      <c r="C35" s="43">
        <v>26</v>
      </c>
      <c r="D35" s="19">
        <v>158.94</v>
      </c>
      <c r="E35" s="127">
        <f t="shared" si="4"/>
        <v>7.2831589605129921</v>
      </c>
      <c r="F35" s="127">
        <f t="shared" si="1"/>
        <v>-11.949476483297317</v>
      </c>
      <c r="G35" s="19">
        <f t="shared" si="3"/>
        <v>137.45585314285714</v>
      </c>
      <c r="H35" s="6"/>
      <c r="I35" s="80"/>
      <c r="J35" s="20">
        <v>148.15</v>
      </c>
      <c r="K35" s="20">
        <v>180.51</v>
      </c>
      <c r="L35" s="37"/>
      <c r="M35" s="96"/>
      <c r="N35" s="37"/>
      <c r="O35" s="6"/>
      <c r="P35" s="38"/>
      <c r="Q35" s="38"/>
      <c r="R35" s="38"/>
      <c r="S35" s="107">
        <v>44248</v>
      </c>
      <c r="T35" s="108"/>
      <c r="U35" s="108"/>
    </row>
    <row r="36" spans="2:21" s="17" customFormat="1" ht="15" customHeight="1" x14ac:dyDescent="0.35">
      <c r="B36" s="22" t="s">
        <v>21</v>
      </c>
      <c r="C36" s="44">
        <v>27</v>
      </c>
      <c r="D36" s="23">
        <v>208.29</v>
      </c>
      <c r="E36" s="130">
        <f t="shared" si="4"/>
        <v>-0.41118814248147828</v>
      </c>
      <c r="F36" s="130">
        <f t="shared" si="1"/>
        <v>-2.8407500699692179</v>
      </c>
      <c r="G36" s="23">
        <f>IF(D36="na","na",D36*$D$41)</f>
        <v>180.13514314285712</v>
      </c>
      <c r="H36" s="6"/>
      <c r="I36" s="81"/>
      <c r="J36" s="24">
        <v>209.15</v>
      </c>
      <c r="K36" s="24">
        <v>214.38</v>
      </c>
      <c r="L36" s="39"/>
      <c r="M36" s="97"/>
      <c r="N36" s="39"/>
      <c r="O36" s="6"/>
      <c r="P36" s="38"/>
      <c r="Q36" s="38"/>
      <c r="R36" s="38"/>
      <c r="S36" s="107">
        <v>44241</v>
      </c>
      <c r="T36" s="108"/>
      <c r="U36" s="108"/>
    </row>
    <row r="37" spans="2:21" s="17" customFormat="1" ht="15" customHeight="1" x14ac:dyDescent="0.35">
      <c r="B37" s="18" t="s">
        <v>13</v>
      </c>
      <c r="C37" s="43">
        <v>28</v>
      </c>
      <c r="D37" s="19">
        <v>266.37909999999999</v>
      </c>
      <c r="E37" s="127">
        <f t="shared" si="4"/>
        <v>1.2060959420921762</v>
      </c>
      <c r="F37" s="127">
        <f t="shared" si="1"/>
        <v>4.1144050688619842</v>
      </c>
      <c r="G37" s="19">
        <f>IF(D37="na","na",D37*$D$41)</f>
        <v>230.37225651142856</v>
      </c>
      <c r="H37" s="6"/>
      <c r="I37" s="80"/>
      <c r="J37" s="20">
        <v>263.20460000000003</v>
      </c>
      <c r="K37" s="20">
        <v>255.85230000000001</v>
      </c>
      <c r="L37" s="37"/>
      <c r="M37" s="96"/>
      <c r="N37" s="90"/>
      <c r="O37" s="6"/>
      <c r="P37" s="38"/>
      <c r="Q37" s="38"/>
      <c r="R37" s="38"/>
      <c r="S37" s="107">
        <v>44234</v>
      </c>
      <c r="T37" s="108"/>
      <c r="U37" s="108"/>
    </row>
    <row r="38" spans="2:21" s="17" customFormat="1" ht="15" customHeight="1" x14ac:dyDescent="0.35">
      <c r="B38" s="22" t="s">
        <v>14</v>
      </c>
      <c r="C38" s="44">
        <v>29</v>
      </c>
      <c r="D38" s="23">
        <v>219.24576299183985</v>
      </c>
      <c r="E38" s="130">
        <f t="shared" si="4"/>
        <v>0.59761933980699666</v>
      </c>
      <c r="F38" s="130">
        <f t="shared" si="1"/>
        <v>-10.260461202892273</v>
      </c>
      <c r="G38" s="23">
        <f>IF(D38="na","na",D38*$D$41)</f>
        <v>189.61</v>
      </c>
      <c r="H38" s="6"/>
      <c r="I38" s="81"/>
      <c r="J38" s="24">
        <v>217.94329173064554</v>
      </c>
      <c r="K38" s="24">
        <v>244.3134497131002</v>
      </c>
      <c r="L38" s="39"/>
      <c r="M38" s="97"/>
      <c r="N38" s="39"/>
      <c r="O38" s="88"/>
      <c r="P38" s="38"/>
      <c r="Q38" s="38"/>
      <c r="R38" s="38"/>
      <c r="S38" s="107">
        <v>44227</v>
      </c>
      <c r="T38" s="108"/>
      <c r="U38" s="109" t="e">
        <v>#N/A</v>
      </c>
    </row>
    <row r="39" spans="2:21" s="17" customFormat="1" ht="15" customHeight="1" x14ac:dyDescent="0.35">
      <c r="B39" s="61" t="s">
        <v>50</v>
      </c>
      <c r="C39" s="62">
        <v>31</v>
      </c>
      <c r="D39" s="132">
        <v>161.59194191761497</v>
      </c>
      <c r="E39" s="133">
        <f t="shared" ref="E39" si="5">IF(D39="na","na",IF(D39="","",IF(J39="","",D39/J39*100-100)))</f>
        <v>3.6551400764078608</v>
      </c>
      <c r="F39" s="133">
        <f t="shared" si="1"/>
        <v>-15.633709144426774</v>
      </c>
      <c r="G39" s="132">
        <f>IF(D39="na","na",D39*$D$41)</f>
        <v>139.74932828297963</v>
      </c>
      <c r="H39" s="82"/>
      <c r="I39" s="83"/>
      <c r="J39" s="63">
        <v>155.89380497532477</v>
      </c>
      <c r="K39" s="63">
        <v>191.53614586926011</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0.86482857142857139</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66</v>
      </c>
    </row>
    <row r="2" spans="1:15421" s="29" customFormat="1" ht="21" customHeight="1" x14ac:dyDescent="0.4">
      <c r="A2" s="49" t="s">
        <v>73</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71</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46096</v>
      </c>
      <c r="F7" s="140"/>
      <c r="G7" s="141"/>
      <c r="H7" s="77"/>
      <c r="I7" s="36"/>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42</v>
      </c>
      <c r="C9" s="119"/>
      <c r="D9" s="137"/>
      <c r="E9" s="114"/>
      <c r="F9" s="114"/>
      <c r="G9" s="114"/>
      <c r="H9" s="138"/>
      <c r="I9" s="119"/>
      <c r="J9" s="144" t="s">
        <v>42</v>
      </c>
      <c r="K9" s="145"/>
      <c r="L9" s="11"/>
      <c r="M9" s="94"/>
      <c r="N9" s="11"/>
      <c r="O9" s="11"/>
      <c r="P9" s="12"/>
      <c r="Q9" s="12"/>
      <c r="R9" s="12"/>
      <c r="S9" s="103"/>
      <c r="T9" s="104"/>
      <c r="U9" s="104"/>
      <c r="V9" s="12"/>
      <c r="W9" s="12"/>
      <c r="X9" s="12"/>
      <c r="Y9" s="13"/>
      <c r="Z9" s="12"/>
      <c r="AA9" s="12"/>
    </row>
    <row r="10" spans="1:15421" s="25" customFormat="1" ht="20.149999999999999" customHeight="1" x14ac:dyDescent="0.35">
      <c r="B10" s="26" t="s">
        <v>74</v>
      </c>
      <c r="C10" s="50"/>
      <c r="D10" s="123" t="s">
        <v>0</v>
      </c>
      <c r="E10" s="124" t="s">
        <v>27</v>
      </c>
      <c r="F10" s="125" t="s">
        <v>28</v>
      </c>
      <c r="G10" s="139" t="s">
        <v>5</v>
      </c>
      <c r="H10" s="85"/>
      <c r="I10" s="86"/>
      <c r="J10" s="112">
        <f>$D$7-7</f>
        <v>46089</v>
      </c>
      <c r="K10" s="112">
        <f>$D$7-364</f>
        <v>45732</v>
      </c>
      <c r="L10" s="40"/>
      <c r="M10" s="99"/>
      <c r="N10" s="40"/>
      <c r="O10" s="6"/>
      <c r="P10" s="6"/>
      <c r="Q10" s="6"/>
      <c r="R10" s="6"/>
      <c r="S10" s="101">
        <v>44115</v>
      </c>
      <c r="T10" s="91"/>
      <c r="U10" s="91"/>
      <c r="V10" s="6"/>
    </row>
    <row r="11" spans="1:15421" s="25" customFormat="1" ht="15" customHeight="1" x14ac:dyDescent="0.35">
      <c r="B11" s="18" t="s">
        <v>45</v>
      </c>
      <c r="C11" s="19"/>
      <c r="D11" s="19">
        <v>1.1299999999999999</v>
      </c>
      <c r="E11" s="127">
        <f>IF(J11="","na",IF(D11/J11*100-100&lt;0.05,IF(D11/J11*100-100&gt;-0.05,"-",D11/J11*100-100),D11/J11*100-100))</f>
        <v>7.6190476190476204</v>
      </c>
      <c r="F11" s="127">
        <f>IF(K11="","na",IF(D11/K11*100-100&lt;0.05,IF(D11/K11*100-100&gt;-0.05,"-",D11/K11*100-100),D11/K11*100-100))</f>
        <v>4.6296296296296049</v>
      </c>
      <c r="G11" s="19">
        <v>97.725628571428558</v>
      </c>
      <c r="H11" s="128"/>
      <c r="I11" s="129"/>
      <c r="J11" s="19">
        <v>1.05</v>
      </c>
      <c r="K11" s="19">
        <v>1.08</v>
      </c>
      <c r="L11" s="37"/>
      <c r="M11" s="100"/>
      <c r="N11" s="37"/>
      <c r="O11" s="6"/>
      <c r="P11" s="6"/>
      <c r="Q11" s="6"/>
      <c r="R11" s="6"/>
      <c r="S11" s="101">
        <v>44101</v>
      </c>
      <c r="T11" s="91"/>
      <c r="U11" s="91"/>
      <c r="V11" s="6"/>
    </row>
    <row r="12" spans="1:15421" s="17" customFormat="1" ht="15" customHeight="1" x14ac:dyDescent="0.35">
      <c r="B12" s="22" t="s">
        <v>60</v>
      </c>
      <c r="C12" s="23"/>
      <c r="D12" s="23">
        <v>0.64911351551849727</v>
      </c>
      <c r="E12" s="130" t="str">
        <f>IF(J12="","na",IF(D12/J12*100-100&lt;0.05,IF(D12/J12*100-100&gt;-0.05,"-",D12/J12*100-100),D12/J12*100-100))</f>
        <v>-</v>
      </c>
      <c r="F12" s="130">
        <f>IF(K12="","na",IF(D12/K12*100-100&lt;0.05,IF(D12/K12*100-100&gt;-0.05,"-",D12/K12*100-100),D12/K12*100-100))</f>
        <v>-29.826125251323504</v>
      </c>
      <c r="G12" s="23">
        <v>56.137191432083981</v>
      </c>
      <c r="H12" s="128"/>
      <c r="I12" s="131"/>
      <c r="J12" s="23">
        <v>0.6491631627152803</v>
      </c>
      <c r="K12" s="23">
        <v>0.92500737324717819</v>
      </c>
      <c r="L12" s="39"/>
      <c r="M12" s="98"/>
      <c r="N12" s="39"/>
      <c r="O12" s="6"/>
      <c r="P12" s="38"/>
      <c r="Q12" s="38"/>
      <c r="R12" s="38"/>
      <c r="S12" s="107">
        <v>44094</v>
      </c>
      <c r="T12" s="108"/>
      <c r="U12" s="108"/>
      <c r="V12" s="38"/>
      <c r="AB12" s="21"/>
    </row>
    <row r="13" spans="1:15421" s="25" customFormat="1" ht="15" customHeight="1" x14ac:dyDescent="0.35">
      <c r="B13" s="18" t="s">
        <v>46</v>
      </c>
      <c r="C13" s="19"/>
      <c r="D13" s="19">
        <v>1.21</v>
      </c>
      <c r="E13" s="127">
        <f>IF(J13="","na",IF(D13/J13*100-100&lt;0.05,IF(D13/J13*100-100&gt;-0.05,"-",D13/J13*100-100),D13/J13*100-100))</f>
        <v>7.0796460176991332</v>
      </c>
      <c r="F13" s="127">
        <f>IF(K13="","na",IF(D13/K13*100-100&lt;0.05,IF(D13/K13*100-100&gt;-0.05,"-",D13/K13*100-100),D13/K13*100-100))</f>
        <v>2.5423728813559308</v>
      </c>
      <c r="G13" s="19">
        <v>104.64425714285714</v>
      </c>
      <c r="H13" s="128"/>
      <c r="I13" s="129"/>
      <c r="J13" s="19">
        <v>1.1299999999999999</v>
      </c>
      <c r="K13" s="19">
        <v>1.18</v>
      </c>
      <c r="L13" s="37"/>
      <c r="M13" s="100"/>
      <c r="N13" s="37"/>
      <c r="O13" s="6"/>
      <c r="P13" s="6"/>
      <c r="Q13" s="6"/>
      <c r="R13" s="6"/>
      <c r="S13" s="101">
        <v>44087</v>
      </c>
      <c r="T13" s="91"/>
      <c r="U13" s="91"/>
      <c r="V13" s="6"/>
    </row>
    <row r="14" spans="1:15421" s="17" customFormat="1" ht="15" customHeight="1" x14ac:dyDescent="0.35">
      <c r="B14" s="22" t="s">
        <v>47</v>
      </c>
      <c r="C14" s="23"/>
      <c r="D14" s="23">
        <v>0.92600000000000005</v>
      </c>
      <c r="E14" s="130">
        <f>IF(J14="","na",IF(D14/J14*100-100&lt;0.05,IF(D14/J14*100-100&gt;-0.05,"-",D14/J14*100-100),D14/J14*100-100))</f>
        <v>0.65217391304348382</v>
      </c>
      <c r="F14" s="130">
        <f>IF(K14="","na",IF(D14/K14*100-100&lt;0.05,IF(D14/K14*100-100&gt;-0.05,"-",D14/K14*100-100),D14/K14*100-100))</f>
        <v>-22.38055322715843</v>
      </c>
      <c r="G14" s="23">
        <v>80.083125714285714</v>
      </c>
      <c r="H14" s="128"/>
      <c r="I14" s="131"/>
      <c r="J14" s="23">
        <v>0.92</v>
      </c>
      <c r="K14" s="23">
        <v>1.1930000000000001</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48</v>
      </c>
      <c r="C16" s="58"/>
      <c r="D16" s="110">
        <v>0.86482857142857139</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46"/>
      <c r="B1" s="146"/>
      <c r="C1" s="146"/>
      <c r="D1" s="146"/>
      <c r="E1" s="146"/>
      <c r="F1" s="146"/>
      <c r="G1" s="146"/>
      <c r="H1" s="146"/>
      <c r="I1" s="146"/>
      <c r="J1" s="146"/>
      <c r="K1" s="146"/>
    </row>
    <row r="2" spans="1:11" s="1" customFormat="1" ht="15" customHeight="1" x14ac:dyDescent="0.35">
      <c r="A2" s="147" t="s">
        <v>29</v>
      </c>
      <c r="B2" s="147"/>
      <c r="C2" s="147"/>
      <c r="D2" s="147"/>
      <c r="E2" s="147"/>
      <c r="F2" s="147"/>
      <c r="G2" s="147"/>
      <c r="H2" s="147"/>
      <c r="I2" s="147"/>
      <c r="J2" s="147"/>
      <c r="K2" s="147"/>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44</v>
      </c>
    </row>
    <row r="6" spans="1:11" s="1" customFormat="1" ht="15" customHeight="1" x14ac:dyDescent="0.25">
      <c r="A6" s="5" t="s">
        <v>67</v>
      </c>
    </row>
    <row r="7" spans="1:11" s="1" customFormat="1" ht="15" customHeight="1" x14ac:dyDescent="0.25">
      <c r="A7" s="5" t="s">
        <v>51</v>
      </c>
    </row>
    <row r="8" spans="1:11" s="1" customFormat="1" ht="15" customHeight="1" x14ac:dyDescent="0.25">
      <c r="A8" s="5"/>
    </row>
    <row r="9" spans="1:11" s="1" customFormat="1" ht="15.75" customHeight="1" x14ac:dyDescent="0.25">
      <c r="A9" s="149" t="s">
        <v>61</v>
      </c>
      <c r="B9" s="149"/>
      <c r="C9" s="149"/>
      <c r="D9" s="149"/>
      <c r="E9" s="149"/>
      <c r="F9" s="149"/>
      <c r="G9" s="149"/>
      <c r="H9" s="149"/>
      <c r="I9" s="149"/>
      <c r="J9" s="149"/>
      <c r="K9" s="149"/>
    </row>
    <row r="10" spans="1:11" s="1" customFormat="1" ht="15.75" customHeight="1" x14ac:dyDescent="0.25">
      <c r="A10" s="149"/>
      <c r="B10" s="149"/>
      <c r="C10" s="149"/>
      <c r="D10" s="149"/>
      <c r="E10" s="149"/>
      <c r="F10" s="149"/>
      <c r="G10" s="149"/>
      <c r="H10" s="149"/>
      <c r="I10" s="149"/>
      <c r="J10" s="149"/>
      <c r="K10" s="149"/>
    </row>
    <row r="11" spans="1:11" s="1" customFormat="1" ht="15.75" customHeight="1" x14ac:dyDescent="0.25">
      <c r="A11" s="149"/>
      <c r="B11" s="149"/>
      <c r="C11" s="149"/>
      <c r="D11" s="149"/>
      <c r="E11" s="149"/>
      <c r="F11" s="149"/>
      <c r="G11" s="149"/>
      <c r="H11" s="149"/>
      <c r="I11" s="149"/>
      <c r="J11" s="149"/>
      <c r="K11" s="149"/>
    </row>
    <row r="12" spans="1:11" s="1" customFormat="1" ht="15.75" customHeight="1" x14ac:dyDescent="0.25">
      <c r="A12" s="149"/>
      <c r="B12" s="149"/>
      <c r="C12" s="149"/>
      <c r="D12" s="149"/>
      <c r="E12" s="149"/>
      <c r="F12" s="149"/>
      <c r="G12" s="149"/>
      <c r="H12" s="149"/>
      <c r="I12" s="149"/>
      <c r="J12" s="149"/>
      <c r="K12" s="149"/>
    </row>
    <row r="13" spans="1:11" s="1" customFormat="1" ht="15.75" customHeight="1" x14ac:dyDescent="0.25">
      <c r="A13" s="149"/>
      <c r="B13" s="149"/>
      <c r="C13" s="149"/>
      <c r="D13" s="149"/>
      <c r="E13" s="149"/>
      <c r="F13" s="149"/>
      <c r="G13" s="149"/>
      <c r="H13" s="149"/>
      <c r="I13" s="149"/>
      <c r="J13" s="149"/>
      <c r="K13" s="149"/>
    </row>
    <row r="14" spans="1:11" s="1" customFormat="1" ht="23.25" customHeight="1" x14ac:dyDescent="0.25">
      <c r="A14" s="149"/>
      <c r="B14" s="149"/>
      <c r="C14" s="149"/>
      <c r="D14" s="149"/>
      <c r="E14" s="149"/>
      <c r="F14" s="149"/>
      <c r="G14" s="149"/>
      <c r="H14" s="149"/>
      <c r="I14" s="149"/>
      <c r="J14" s="149"/>
      <c r="K14" s="149"/>
    </row>
    <row r="15" spans="1:11" s="1" customFormat="1" ht="23.25" customHeight="1" x14ac:dyDescent="0.25">
      <c r="A15" s="149" t="s">
        <v>65</v>
      </c>
      <c r="B15" s="149"/>
      <c r="C15" s="149"/>
      <c r="D15" s="149"/>
      <c r="E15" s="149"/>
      <c r="F15" s="149"/>
      <c r="G15" s="149"/>
      <c r="H15" s="149"/>
      <c r="I15" s="149"/>
      <c r="J15" s="149"/>
      <c r="K15" s="149"/>
    </row>
    <row r="16" spans="1:11" s="1" customFormat="1" ht="27" customHeight="1" x14ac:dyDescent="0.25">
      <c r="A16" s="149"/>
      <c r="B16" s="149"/>
      <c r="C16" s="149"/>
      <c r="D16" s="149"/>
      <c r="E16" s="149"/>
      <c r="F16" s="149"/>
      <c r="G16" s="149"/>
      <c r="H16" s="149"/>
      <c r="I16" s="149"/>
      <c r="J16" s="149"/>
      <c r="K16" s="149"/>
    </row>
    <row r="18" spans="1:11" s="1" customFormat="1" ht="15" customHeight="1" x14ac:dyDescent="0.25">
      <c r="A18" s="150" t="s">
        <v>54</v>
      </c>
      <c r="B18" s="150"/>
      <c r="C18" s="150"/>
      <c r="D18" s="150"/>
      <c r="E18" s="150"/>
      <c r="F18" s="150"/>
      <c r="G18" s="150"/>
      <c r="H18" s="150"/>
      <c r="I18" s="150"/>
      <c r="J18" s="150"/>
      <c r="K18" s="150"/>
    </row>
    <row r="19" spans="1:11" ht="15" customHeight="1" thickBot="1" x14ac:dyDescent="0.4">
      <c r="A19" s="146"/>
      <c r="B19" s="146"/>
      <c r="C19" s="146"/>
      <c r="D19" s="146"/>
      <c r="E19" s="146"/>
      <c r="F19" s="146"/>
      <c r="G19" s="146"/>
      <c r="H19" s="146"/>
      <c r="I19" s="146"/>
      <c r="J19" s="146"/>
      <c r="K19" s="146"/>
    </row>
    <row r="20" spans="1:11" s="1" customFormat="1" ht="15" customHeight="1" x14ac:dyDescent="0.35">
      <c r="A20" s="147" t="s">
        <v>31</v>
      </c>
      <c r="B20" s="147"/>
      <c r="C20" s="147"/>
      <c r="D20" s="147"/>
      <c r="E20" s="147"/>
      <c r="F20" s="147"/>
      <c r="G20" s="147"/>
      <c r="H20" s="147"/>
      <c r="I20" s="147"/>
      <c r="J20" s="147"/>
      <c r="K20" s="147"/>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52" t="s">
        <v>52</v>
      </c>
      <c r="B22" s="152"/>
      <c r="C22" s="152"/>
      <c r="D22" s="152"/>
      <c r="E22" s="152"/>
      <c r="F22" s="152"/>
      <c r="G22" s="152"/>
      <c r="H22" s="152"/>
      <c r="I22" s="152"/>
      <c r="J22" s="152"/>
      <c r="K22" s="152"/>
    </row>
    <row r="23" spans="1:11" s="1" customFormat="1" ht="15" customHeight="1" x14ac:dyDescent="0.25">
      <c r="A23" s="152"/>
      <c r="B23" s="152"/>
      <c r="C23" s="152"/>
      <c r="D23" s="152"/>
      <c r="E23" s="152"/>
      <c r="F23" s="152"/>
      <c r="G23" s="152"/>
      <c r="H23" s="152"/>
      <c r="I23" s="152"/>
      <c r="J23" s="152"/>
      <c r="K23" s="152"/>
    </row>
    <row r="24" spans="1:11" s="1" customFormat="1" ht="15" customHeight="1" x14ac:dyDescent="0.25">
      <c r="A24" s="152"/>
      <c r="B24" s="152"/>
      <c r="C24" s="152"/>
      <c r="D24" s="152"/>
      <c r="E24" s="152"/>
      <c r="F24" s="152"/>
      <c r="G24" s="152"/>
      <c r="H24" s="152"/>
      <c r="I24" s="152"/>
      <c r="J24" s="152"/>
      <c r="K24" s="152"/>
    </row>
    <row r="25" spans="1:11" s="1" customFormat="1" x14ac:dyDescent="0.25">
      <c r="A25" s="152"/>
      <c r="B25" s="152"/>
      <c r="C25" s="152"/>
      <c r="D25" s="152"/>
      <c r="E25" s="152"/>
      <c r="F25" s="152"/>
      <c r="G25" s="152"/>
      <c r="H25" s="152"/>
      <c r="I25" s="152"/>
      <c r="J25" s="152"/>
      <c r="K25" s="152"/>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48" t="s">
        <v>53</v>
      </c>
      <c r="B27" s="148"/>
      <c r="C27" s="148"/>
      <c r="D27" s="148"/>
      <c r="E27" s="148"/>
      <c r="F27" s="148"/>
      <c r="G27" s="148"/>
      <c r="H27" s="148"/>
      <c r="I27" s="148"/>
      <c r="J27" s="148"/>
      <c r="K27" s="148"/>
    </row>
    <row r="28" spans="1:11" s="1" customFormat="1" ht="15" customHeight="1" x14ac:dyDescent="0.25">
      <c r="A28" s="148"/>
      <c r="B28" s="148"/>
      <c r="C28" s="148"/>
      <c r="D28" s="148"/>
      <c r="E28" s="148"/>
      <c r="F28" s="148"/>
      <c r="G28" s="148"/>
      <c r="H28" s="148"/>
      <c r="I28" s="148"/>
      <c r="J28" s="148"/>
      <c r="K28" s="148"/>
    </row>
    <row r="29" spans="1:11" s="1" customFormat="1" ht="15" customHeight="1" x14ac:dyDescent="0.25">
      <c r="A29" s="148"/>
      <c r="B29" s="148"/>
      <c r="C29" s="148"/>
      <c r="D29" s="148"/>
      <c r="E29" s="148"/>
      <c r="F29" s="148"/>
      <c r="G29" s="148"/>
      <c r="H29" s="148"/>
      <c r="I29" s="148"/>
      <c r="J29" s="148"/>
      <c r="K29" s="148"/>
    </row>
    <row r="30" spans="1:11" s="1" customFormat="1" ht="15" customHeight="1" x14ac:dyDescent="0.25">
      <c r="A30" s="148"/>
      <c r="B30" s="148"/>
      <c r="C30" s="148"/>
      <c r="D30" s="148"/>
      <c r="E30" s="148"/>
      <c r="F30" s="148"/>
      <c r="G30" s="148"/>
      <c r="H30" s="148"/>
      <c r="I30" s="148"/>
      <c r="J30" s="148"/>
      <c r="K30" s="148"/>
    </row>
    <row r="31" spans="1:11" s="1" customFormat="1" ht="18.649999999999999" customHeight="1" x14ac:dyDescent="0.25">
      <c r="A31" s="148"/>
      <c r="B31" s="148"/>
      <c r="C31" s="148"/>
      <c r="D31" s="148"/>
      <c r="E31" s="148"/>
      <c r="F31" s="148"/>
      <c r="G31" s="148"/>
      <c r="H31" s="148"/>
      <c r="I31" s="148"/>
      <c r="J31" s="148"/>
      <c r="K31" s="148"/>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9" t="s">
        <v>72</v>
      </c>
      <c r="B33" s="149"/>
      <c r="C33" s="149"/>
      <c r="D33" s="149"/>
      <c r="E33" s="149"/>
      <c r="F33" s="149"/>
      <c r="G33" s="149"/>
      <c r="H33" s="149"/>
      <c r="I33" s="149"/>
      <c r="J33" s="149"/>
      <c r="K33" s="149"/>
    </row>
    <row r="34" spans="1:12" s="1" customFormat="1" ht="15" customHeight="1" thickBot="1" x14ac:dyDescent="0.3">
      <c r="A34" s="146"/>
      <c r="B34" s="146"/>
      <c r="C34" s="146"/>
      <c r="D34" s="146"/>
      <c r="E34" s="146"/>
      <c r="F34" s="146"/>
      <c r="G34" s="146"/>
      <c r="H34" s="146"/>
      <c r="I34" s="146"/>
      <c r="J34" s="146"/>
      <c r="K34" s="146"/>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57</v>
      </c>
      <c r="B37" s="74" t="s">
        <v>58</v>
      </c>
      <c r="C37" s="68"/>
      <c r="D37" s="68"/>
      <c r="E37" s="68"/>
      <c r="F37" s="68"/>
      <c r="G37" s="68"/>
      <c r="H37" s="68"/>
      <c r="I37" s="68"/>
      <c r="J37" s="68"/>
      <c r="K37" s="68"/>
    </row>
    <row r="38" spans="1:12" s="1" customFormat="1" ht="15" customHeight="1" x14ac:dyDescent="0.25">
      <c r="A38" s="153" t="s">
        <v>33</v>
      </c>
      <c r="B38" s="154" t="s">
        <v>63</v>
      </c>
      <c r="C38" s="154"/>
      <c r="D38" s="154"/>
      <c r="E38" s="154"/>
      <c r="F38" s="154"/>
      <c r="G38" s="154"/>
      <c r="H38" s="154"/>
      <c r="I38" s="154"/>
      <c r="J38" s="72"/>
      <c r="K38" s="72"/>
    </row>
    <row r="39" spans="1:12" s="1" customFormat="1" ht="15" customHeight="1" x14ac:dyDescent="0.25">
      <c r="A39" s="153"/>
      <c r="B39" s="154"/>
      <c r="C39" s="154"/>
      <c r="D39" s="154"/>
      <c r="E39" s="154"/>
      <c r="F39" s="154"/>
      <c r="G39" s="154"/>
      <c r="H39" s="154"/>
      <c r="I39" s="154"/>
      <c r="J39" s="72"/>
      <c r="K39" s="72"/>
    </row>
    <row r="40" spans="1:12" s="1" customFormat="1" ht="15" customHeight="1" x14ac:dyDescent="0.25">
      <c r="A40" s="111"/>
      <c r="B40" s="154"/>
      <c r="C40" s="154"/>
      <c r="D40" s="154"/>
      <c r="E40" s="154"/>
      <c r="F40" s="154"/>
      <c r="G40" s="154"/>
      <c r="H40" s="154"/>
      <c r="I40" s="154"/>
      <c r="J40" s="72"/>
      <c r="K40" s="72"/>
    </row>
    <row r="41" spans="1:12" s="1" customFormat="1" ht="15" customHeight="1" x14ac:dyDescent="0.25">
      <c r="A41" s="111"/>
      <c r="B41" s="154"/>
      <c r="C41" s="154"/>
      <c r="D41" s="154"/>
      <c r="E41" s="154"/>
      <c r="F41" s="154"/>
      <c r="G41" s="154"/>
      <c r="H41" s="154"/>
      <c r="I41" s="154"/>
      <c r="J41" s="72"/>
      <c r="K41" s="72"/>
    </row>
    <row r="42" spans="1:12" s="1" customFormat="1" ht="17.5" customHeight="1" x14ac:dyDescent="0.25">
      <c r="A42" s="111"/>
      <c r="B42" s="154"/>
      <c r="C42" s="154"/>
      <c r="D42" s="154"/>
      <c r="E42" s="154"/>
      <c r="F42" s="154"/>
      <c r="G42" s="154"/>
      <c r="H42" s="154"/>
      <c r="I42" s="154"/>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9" t="s">
        <v>62</v>
      </c>
      <c r="C44" s="149"/>
      <c r="D44" s="149"/>
      <c r="E44" s="149"/>
      <c r="F44" s="149"/>
      <c r="G44" s="149"/>
      <c r="H44" s="149"/>
      <c r="I44" s="149"/>
      <c r="J44" s="149"/>
      <c r="K44" s="149"/>
      <c r="L44" s="149"/>
    </row>
    <row r="45" spans="1:12" s="1" customFormat="1" ht="15" customHeight="1" x14ac:dyDescent="0.25">
      <c r="A45" s="72" t="s">
        <v>35</v>
      </c>
      <c r="B45" s="73" t="s">
        <v>56</v>
      </c>
      <c r="C45" s="69"/>
      <c r="D45" s="69"/>
      <c r="E45" s="69"/>
      <c r="F45" s="69"/>
      <c r="G45" s="69"/>
      <c r="H45" s="69"/>
      <c r="I45" s="69"/>
      <c r="J45" s="69"/>
      <c r="K45" s="69"/>
    </row>
    <row r="46" spans="1:12" x14ac:dyDescent="0.35">
      <c r="A46" s="72" t="s">
        <v>36</v>
      </c>
      <c r="B46" s="151" t="s">
        <v>37</v>
      </c>
      <c r="C46" s="151"/>
      <c r="D46" s="151"/>
      <c r="E46" s="151"/>
      <c r="F46" s="151"/>
      <c r="G46" s="151"/>
      <c r="H46" s="151"/>
      <c r="I46" s="151"/>
      <c r="J46" s="151"/>
      <c r="K46" s="151"/>
    </row>
  </sheetData>
  <mergeCells count="15">
    <mergeCell ref="B46:K46"/>
    <mergeCell ref="A33:K33"/>
    <mergeCell ref="A22:K25"/>
    <mergeCell ref="A38:A39"/>
    <mergeCell ref="B44:L44"/>
    <mergeCell ref="B38:I42"/>
    <mergeCell ref="A1:K1"/>
    <mergeCell ref="A2:K2"/>
    <mergeCell ref="A19:K19"/>
    <mergeCell ref="A20:K20"/>
    <mergeCell ref="A34:K34"/>
    <mergeCell ref="A27:K31"/>
    <mergeCell ref="A9:K14"/>
    <mergeCell ref="A18:K18"/>
    <mergeCell ref="A15:K16"/>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48"/>
  <sheetViews>
    <sheetView workbookViewId="0">
      <selection activeCell="J18" sqref="J18"/>
    </sheetView>
  </sheetViews>
  <sheetFormatPr defaultColWidth="8.7265625" defaultRowHeight="12.5" x14ac:dyDescent="0.25"/>
  <cols>
    <col min="1" max="1" width="10.26953125" bestFit="1" customWidth="1"/>
  </cols>
  <sheetData>
    <row r="1" spans="1:1" x14ac:dyDescent="0.25">
      <c r="A1" s="113">
        <v>46383</v>
      </c>
    </row>
    <row r="2" spans="1:1" x14ac:dyDescent="0.25">
      <c r="A2" s="113">
        <v>46376</v>
      </c>
    </row>
    <row r="3" spans="1:1" x14ac:dyDescent="0.25">
      <c r="A3" s="113">
        <v>46369</v>
      </c>
    </row>
    <row r="4" spans="1:1" x14ac:dyDescent="0.25">
      <c r="A4" s="113">
        <v>46362</v>
      </c>
    </row>
    <row r="5" spans="1:1" x14ac:dyDescent="0.25">
      <c r="A5" s="113">
        <v>46355</v>
      </c>
    </row>
    <row r="6" spans="1:1" x14ac:dyDescent="0.25">
      <c r="A6" s="113">
        <v>46348</v>
      </c>
    </row>
    <row r="7" spans="1:1" x14ac:dyDescent="0.25">
      <c r="A7" s="113">
        <v>46341</v>
      </c>
    </row>
    <row r="8" spans="1:1" x14ac:dyDescent="0.25">
      <c r="A8" s="113">
        <v>46334</v>
      </c>
    </row>
    <row r="9" spans="1:1" x14ac:dyDescent="0.25">
      <c r="A9" s="113">
        <v>46327</v>
      </c>
    </row>
    <row r="10" spans="1:1" x14ac:dyDescent="0.25">
      <c r="A10" s="113">
        <v>46320</v>
      </c>
    </row>
    <row r="11" spans="1:1" x14ac:dyDescent="0.25">
      <c r="A11" s="113">
        <v>46313</v>
      </c>
    </row>
    <row r="12" spans="1:1" x14ac:dyDescent="0.25">
      <c r="A12" s="113">
        <v>46306</v>
      </c>
    </row>
    <row r="13" spans="1:1" x14ac:dyDescent="0.25">
      <c r="A13" s="113">
        <v>46299</v>
      </c>
    </row>
    <row r="14" spans="1:1" x14ac:dyDescent="0.25">
      <c r="A14" s="113">
        <v>46292</v>
      </c>
    </row>
    <row r="15" spans="1:1" x14ac:dyDescent="0.25">
      <c r="A15" s="113">
        <v>46285</v>
      </c>
    </row>
    <row r="16" spans="1:1" x14ac:dyDescent="0.25">
      <c r="A16" s="113">
        <v>46278</v>
      </c>
    </row>
    <row r="17" spans="1:1" x14ac:dyDescent="0.25">
      <c r="A17" s="113">
        <v>46271</v>
      </c>
    </row>
    <row r="18" spans="1:1" x14ac:dyDescent="0.25">
      <c r="A18" s="113">
        <v>46264</v>
      </c>
    </row>
    <row r="19" spans="1:1" x14ac:dyDescent="0.25">
      <c r="A19" s="113">
        <v>46257</v>
      </c>
    </row>
    <row r="20" spans="1:1" x14ac:dyDescent="0.25">
      <c r="A20" s="113">
        <v>46250</v>
      </c>
    </row>
    <row r="21" spans="1:1" x14ac:dyDescent="0.25">
      <c r="A21" s="113">
        <v>46243</v>
      </c>
    </row>
    <row r="22" spans="1:1" x14ac:dyDescent="0.25">
      <c r="A22" s="113">
        <v>46236</v>
      </c>
    </row>
    <row r="23" spans="1:1" x14ac:dyDescent="0.25">
      <c r="A23" s="113">
        <v>46229</v>
      </c>
    </row>
    <row r="24" spans="1:1" x14ac:dyDescent="0.25">
      <c r="A24" s="113">
        <v>46222</v>
      </c>
    </row>
    <row r="25" spans="1:1" x14ac:dyDescent="0.25">
      <c r="A25" s="113">
        <v>46215</v>
      </c>
    </row>
    <row r="26" spans="1:1" x14ac:dyDescent="0.25">
      <c r="A26" s="113">
        <v>46208</v>
      </c>
    </row>
    <row r="27" spans="1:1" x14ac:dyDescent="0.25">
      <c r="A27" s="113">
        <v>46201</v>
      </c>
    </row>
    <row r="28" spans="1:1" x14ac:dyDescent="0.25">
      <c r="A28" s="113">
        <v>46194</v>
      </c>
    </row>
    <row r="29" spans="1:1" x14ac:dyDescent="0.25">
      <c r="A29" s="113">
        <v>46187</v>
      </c>
    </row>
    <row r="30" spans="1:1" x14ac:dyDescent="0.25">
      <c r="A30" s="113">
        <v>46180</v>
      </c>
    </row>
    <row r="31" spans="1:1" x14ac:dyDescent="0.25">
      <c r="A31" s="113">
        <v>46173</v>
      </c>
    </row>
    <row r="32" spans="1:1" x14ac:dyDescent="0.25">
      <c r="A32" s="113">
        <v>46166</v>
      </c>
    </row>
    <row r="33" spans="1:1" x14ac:dyDescent="0.25">
      <c r="A33" s="113">
        <v>46159</v>
      </c>
    </row>
    <row r="34" spans="1:1" x14ac:dyDescent="0.25">
      <c r="A34" s="113">
        <v>46152</v>
      </c>
    </row>
    <row r="35" spans="1:1" x14ac:dyDescent="0.25">
      <c r="A35" s="113">
        <v>46145</v>
      </c>
    </row>
    <row r="36" spans="1:1" x14ac:dyDescent="0.25">
      <c r="A36" s="113">
        <v>46138</v>
      </c>
    </row>
    <row r="37" spans="1:1" x14ac:dyDescent="0.25">
      <c r="A37" s="113">
        <v>46131</v>
      </c>
    </row>
    <row r="38" spans="1:1" x14ac:dyDescent="0.25">
      <c r="A38" s="113">
        <v>46124</v>
      </c>
    </row>
    <row r="39" spans="1:1" x14ac:dyDescent="0.25">
      <c r="A39" s="113">
        <v>46117</v>
      </c>
    </row>
    <row r="40" spans="1:1" x14ac:dyDescent="0.25">
      <c r="A40" s="113">
        <v>46110</v>
      </c>
    </row>
    <row r="41" spans="1:1" x14ac:dyDescent="0.25">
      <c r="A41" s="113">
        <v>46103</v>
      </c>
    </row>
    <row r="42" spans="1:1" x14ac:dyDescent="0.25">
      <c r="A42" s="113">
        <v>46096</v>
      </c>
    </row>
    <row r="43" spans="1:1" x14ac:dyDescent="0.25">
      <c r="A43" s="113">
        <v>46089</v>
      </c>
    </row>
    <row r="44" spans="1:1" x14ac:dyDescent="0.25">
      <c r="A44" s="113">
        <v>46082</v>
      </c>
    </row>
    <row r="45" spans="1:1" x14ac:dyDescent="0.25">
      <c r="A45" s="113">
        <v>46075</v>
      </c>
    </row>
    <row r="46" spans="1:1" x14ac:dyDescent="0.25">
      <c r="A46" s="113">
        <v>46068</v>
      </c>
    </row>
    <row r="47" spans="1:1" x14ac:dyDescent="0.25">
      <c r="A47" s="113">
        <v>46061</v>
      </c>
    </row>
    <row r="48" spans="1:1" x14ac:dyDescent="0.25">
      <c r="A48" s="113">
        <v>46054</v>
      </c>
    </row>
    <row r="49" spans="1:1" x14ac:dyDescent="0.25">
      <c r="A49" s="113">
        <v>46047</v>
      </c>
    </row>
    <row r="50" spans="1:1" x14ac:dyDescent="0.25">
      <c r="A50" s="113">
        <v>46040</v>
      </c>
    </row>
    <row r="51" spans="1:1" x14ac:dyDescent="0.25">
      <c r="A51" s="113">
        <v>46033</v>
      </c>
    </row>
    <row r="52" spans="1:1" x14ac:dyDescent="0.25">
      <c r="A52" s="113">
        <v>46026</v>
      </c>
    </row>
    <row r="53" spans="1:1" x14ac:dyDescent="0.25">
      <c r="A53" s="113">
        <v>46019</v>
      </c>
    </row>
    <row r="54" spans="1:1" x14ac:dyDescent="0.25">
      <c r="A54" s="113">
        <v>46012</v>
      </c>
    </row>
    <row r="55" spans="1:1" x14ac:dyDescent="0.25">
      <c r="A55" s="113">
        <v>46005</v>
      </c>
    </row>
    <row r="56" spans="1:1" x14ac:dyDescent="0.25">
      <c r="A56" s="113">
        <v>45998</v>
      </c>
    </row>
    <row r="57" spans="1:1" x14ac:dyDescent="0.25">
      <c r="A57" s="113">
        <v>45991</v>
      </c>
    </row>
    <row r="58" spans="1:1" x14ac:dyDescent="0.25">
      <c r="A58" s="113">
        <v>45984</v>
      </c>
    </row>
    <row r="59" spans="1:1" x14ac:dyDescent="0.25">
      <c r="A59" s="113">
        <v>45977</v>
      </c>
    </row>
    <row r="60" spans="1:1" x14ac:dyDescent="0.25">
      <c r="A60" s="113">
        <v>45970</v>
      </c>
    </row>
    <row r="61" spans="1:1" x14ac:dyDescent="0.25">
      <c r="A61" s="113">
        <v>45963</v>
      </c>
    </row>
    <row r="62" spans="1:1" x14ac:dyDescent="0.25">
      <c r="A62" s="113">
        <v>45956</v>
      </c>
    </row>
    <row r="63" spans="1:1" x14ac:dyDescent="0.25">
      <c r="A63" s="113">
        <v>45949</v>
      </c>
    </row>
    <row r="64" spans="1:1" x14ac:dyDescent="0.25">
      <c r="A64" s="113">
        <v>45942</v>
      </c>
    </row>
    <row r="65" spans="1:1" x14ac:dyDescent="0.25">
      <c r="A65" s="113">
        <v>45935</v>
      </c>
    </row>
    <row r="66" spans="1:1" x14ac:dyDescent="0.25">
      <c r="A66" s="113">
        <v>45928</v>
      </c>
    </row>
    <row r="67" spans="1:1" x14ac:dyDescent="0.25">
      <c r="A67" s="113">
        <v>45921</v>
      </c>
    </row>
    <row r="68" spans="1:1" x14ac:dyDescent="0.25">
      <c r="A68" s="113">
        <v>45914</v>
      </c>
    </row>
    <row r="69" spans="1:1" x14ac:dyDescent="0.25">
      <c r="A69" s="113">
        <v>45907</v>
      </c>
    </row>
    <row r="70" spans="1:1" x14ac:dyDescent="0.25">
      <c r="A70" s="113">
        <v>45900</v>
      </c>
    </row>
    <row r="71" spans="1:1" x14ac:dyDescent="0.25">
      <c r="A71" s="113">
        <v>45893</v>
      </c>
    </row>
    <row r="72" spans="1:1" x14ac:dyDescent="0.25">
      <c r="A72" s="113">
        <v>45886</v>
      </c>
    </row>
    <row r="73" spans="1:1" x14ac:dyDescent="0.25">
      <c r="A73" s="113">
        <v>45879</v>
      </c>
    </row>
    <row r="74" spans="1:1" x14ac:dyDescent="0.25">
      <c r="A74" s="113">
        <v>45872</v>
      </c>
    </row>
    <row r="75" spans="1:1" x14ac:dyDescent="0.25">
      <c r="A75" s="113">
        <v>45865</v>
      </c>
    </row>
    <row r="76" spans="1:1" x14ac:dyDescent="0.25">
      <c r="A76" s="113">
        <v>45858</v>
      </c>
    </row>
    <row r="77" spans="1:1" x14ac:dyDescent="0.25">
      <c r="A77" s="113">
        <v>45851</v>
      </c>
    </row>
    <row r="78" spans="1:1" x14ac:dyDescent="0.25">
      <c r="A78" s="113">
        <v>45844</v>
      </c>
    </row>
    <row r="79" spans="1:1" x14ac:dyDescent="0.25">
      <c r="A79" s="113">
        <v>45837</v>
      </c>
    </row>
    <row r="80" spans="1:1" x14ac:dyDescent="0.25">
      <c r="A80" s="113">
        <v>45830</v>
      </c>
    </row>
    <row r="81" spans="1:1" x14ac:dyDescent="0.25">
      <c r="A81" s="113">
        <v>45823</v>
      </c>
    </row>
    <row r="82" spans="1:1" x14ac:dyDescent="0.25">
      <c r="A82" s="113">
        <v>45816</v>
      </c>
    </row>
    <row r="83" spans="1:1" x14ac:dyDescent="0.25">
      <c r="A83" s="113">
        <v>45809</v>
      </c>
    </row>
    <row r="84" spans="1:1" x14ac:dyDescent="0.25">
      <c r="A84" s="113">
        <v>45802</v>
      </c>
    </row>
    <row r="85" spans="1:1" x14ac:dyDescent="0.25">
      <c r="A85" s="113">
        <v>45795</v>
      </c>
    </row>
    <row r="86" spans="1:1" x14ac:dyDescent="0.25">
      <c r="A86" s="113">
        <v>45788</v>
      </c>
    </row>
    <row r="87" spans="1:1" x14ac:dyDescent="0.25">
      <c r="A87" s="113">
        <v>45781</v>
      </c>
    </row>
    <row r="88" spans="1:1" x14ac:dyDescent="0.25">
      <c r="A88" s="113">
        <v>45774</v>
      </c>
    </row>
    <row r="89" spans="1:1" x14ac:dyDescent="0.25">
      <c r="A89" s="113">
        <v>45767</v>
      </c>
    </row>
    <row r="90" spans="1:1" x14ac:dyDescent="0.25">
      <c r="A90" s="113">
        <v>45760</v>
      </c>
    </row>
    <row r="91" spans="1:1" x14ac:dyDescent="0.25">
      <c r="A91" s="113">
        <v>45753</v>
      </c>
    </row>
    <row r="92" spans="1:1" x14ac:dyDescent="0.25">
      <c r="A92" s="113">
        <v>45746</v>
      </c>
    </row>
    <row r="93" spans="1:1" x14ac:dyDescent="0.25">
      <c r="A93" s="113">
        <v>45739</v>
      </c>
    </row>
    <row r="94" spans="1:1" x14ac:dyDescent="0.25">
      <c r="A94" s="113">
        <v>45732</v>
      </c>
    </row>
    <row r="95" spans="1:1" x14ac:dyDescent="0.25">
      <c r="A95" s="113">
        <v>45725</v>
      </c>
    </row>
    <row r="96" spans="1:1" x14ac:dyDescent="0.25">
      <c r="A96" s="113">
        <v>45718</v>
      </c>
    </row>
    <row r="97" spans="1:1" x14ac:dyDescent="0.25">
      <c r="A97" s="113">
        <v>45711</v>
      </c>
    </row>
    <row r="98" spans="1:1" x14ac:dyDescent="0.25">
      <c r="A98" s="113">
        <v>45704</v>
      </c>
    </row>
    <row r="99" spans="1:1" x14ac:dyDescent="0.25">
      <c r="A99" s="113">
        <v>45697</v>
      </c>
    </row>
    <row r="100" spans="1:1" x14ac:dyDescent="0.25">
      <c r="A100" s="113">
        <v>45690</v>
      </c>
    </row>
    <row r="101" spans="1:1" x14ac:dyDescent="0.25">
      <c r="A101" s="113">
        <v>45683</v>
      </c>
    </row>
    <row r="102" spans="1:1" x14ac:dyDescent="0.25">
      <c r="A102" s="113">
        <v>45676</v>
      </c>
    </row>
    <row r="103" spans="1:1" x14ac:dyDescent="0.25">
      <c r="A103" s="113">
        <v>45669</v>
      </c>
    </row>
    <row r="104" spans="1:1" x14ac:dyDescent="0.25">
      <c r="A104" s="113">
        <v>45662</v>
      </c>
    </row>
    <row r="105" spans="1:1" x14ac:dyDescent="0.25">
      <c r="A105" s="113">
        <v>45655</v>
      </c>
    </row>
    <row r="106" spans="1:1" x14ac:dyDescent="0.25">
      <c r="A106" s="113">
        <v>45648</v>
      </c>
    </row>
    <row r="107" spans="1:1" x14ac:dyDescent="0.25">
      <c r="A107" s="113">
        <v>45641</v>
      </c>
    </row>
    <row r="108" spans="1:1" x14ac:dyDescent="0.25">
      <c r="A108" s="113">
        <v>45634</v>
      </c>
    </row>
    <row r="109" spans="1:1" x14ac:dyDescent="0.25">
      <c r="A109" s="113">
        <v>45627</v>
      </c>
    </row>
    <row r="110" spans="1:1" x14ac:dyDescent="0.25">
      <c r="A110" s="113">
        <v>45620</v>
      </c>
    </row>
    <row r="111" spans="1:1" x14ac:dyDescent="0.25">
      <c r="A111" s="113">
        <v>45613</v>
      </c>
    </row>
    <row r="112" spans="1:1" x14ac:dyDescent="0.25">
      <c r="A112" s="113">
        <v>45606</v>
      </c>
    </row>
    <row r="113" spans="1:1" x14ac:dyDescent="0.25">
      <c r="A113" s="113">
        <v>45599</v>
      </c>
    </row>
    <row r="114" spans="1:1" x14ac:dyDescent="0.25">
      <c r="A114" s="113">
        <v>45592</v>
      </c>
    </row>
    <row r="115" spans="1:1" x14ac:dyDescent="0.25">
      <c r="A115" s="113">
        <v>45585</v>
      </c>
    </row>
    <row r="116" spans="1:1" x14ac:dyDescent="0.25">
      <c r="A116" s="113">
        <v>45578</v>
      </c>
    </row>
    <row r="117" spans="1:1" x14ac:dyDescent="0.25">
      <c r="A117" s="113">
        <v>45571</v>
      </c>
    </row>
    <row r="118" spans="1:1" x14ac:dyDescent="0.25">
      <c r="A118" s="113">
        <v>45564</v>
      </c>
    </row>
    <row r="119" spans="1:1" x14ac:dyDescent="0.25">
      <c r="A119" s="113">
        <v>45557</v>
      </c>
    </row>
    <row r="120" spans="1:1" x14ac:dyDescent="0.25">
      <c r="A120" s="113">
        <v>45550</v>
      </c>
    </row>
    <row r="121" spans="1:1" x14ac:dyDescent="0.25">
      <c r="A121" s="113">
        <v>45543</v>
      </c>
    </row>
    <row r="122" spans="1:1" x14ac:dyDescent="0.25">
      <c r="A122" s="113">
        <v>45536</v>
      </c>
    </row>
    <row r="123" spans="1:1" x14ac:dyDescent="0.25">
      <c r="A123" s="113">
        <v>45529</v>
      </c>
    </row>
    <row r="124" spans="1:1" x14ac:dyDescent="0.25">
      <c r="A124" s="113">
        <v>45522</v>
      </c>
    </row>
    <row r="125" spans="1:1" x14ac:dyDescent="0.25">
      <c r="A125" s="113">
        <v>45515</v>
      </c>
    </row>
    <row r="126" spans="1:1" x14ac:dyDescent="0.25">
      <c r="A126" s="113">
        <v>45508</v>
      </c>
    </row>
    <row r="127" spans="1:1" x14ac:dyDescent="0.25">
      <c r="A127" s="113">
        <v>45501</v>
      </c>
    </row>
    <row r="128" spans="1:1" x14ac:dyDescent="0.25">
      <c r="A128" s="113">
        <v>45494</v>
      </c>
    </row>
    <row r="129" spans="1:1" x14ac:dyDescent="0.25">
      <c r="A129" s="113">
        <v>45487</v>
      </c>
    </row>
    <row r="130" spans="1:1" x14ac:dyDescent="0.25">
      <c r="A130" s="113">
        <v>45480</v>
      </c>
    </row>
    <row r="131" spans="1:1" x14ac:dyDescent="0.25">
      <c r="A131" s="113">
        <v>45473</v>
      </c>
    </row>
    <row r="132" spans="1:1" x14ac:dyDescent="0.25">
      <c r="A132" s="113">
        <v>45466</v>
      </c>
    </row>
    <row r="133" spans="1:1" x14ac:dyDescent="0.25">
      <c r="A133" s="113">
        <v>45459</v>
      </c>
    </row>
    <row r="134" spans="1:1" x14ac:dyDescent="0.25">
      <c r="A134" s="113">
        <v>45452</v>
      </c>
    </row>
    <row r="135" spans="1:1" x14ac:dyDescent="0.25">
      <c r="A135" s="113">
        <v>45445</v>
      </c>
    </row>
    <row r="136" spans="1:1" x14ac:dyDescent="0.25">
      <c r="A136" s="113">
        <v>45438</v>
      </c>
    </row>
    <row r="137" spans="1:1" x14ac:dyDescent="0.25">
      <c r="A137" s="113">
        <v>45431</v>
      </c>
    </row>
    <row r="138" spans="1:1" x14ac:dyDescent="0.25">
      <c r="A138" s="113">
        <v>45424</v>
      </c>
    </row>
    <row r="139" spans="1:1" x14ac:dyDescent="0.25">
      <c r="A139" s="113">
        <v>45417</v>
      </c>
    </row>
    <row r="140" spans="1:1" x14ac:dyDescent="0.25">
      <c r="A140" s="113">
        <v>45410</v>
      </c>
    </row>
    <row r="141" spans="1:1" x14ac:dyDescent="0.25">
      <c r="A141" s="113">
        <v>45403</v>
      </c>
    </row>
    <row r="142" spans="1:1" x14ac:dyDescent="0.25">
      <c r="A142" s="113">
        <v>45396</v>
      </c>
    </row>
    <row r="143" spans="1:1" x14ac:dyDescent="0.25">
      <c r="A143" s="113">
        <v>45389</v>
      </c>
    </row>
    <row r="144" spans="1:1" x14ac:dyDescent="0.25">
      <c r="A144" s="113">
        <v>45382</v>
      </c>
    </row>
    <row r="145" spans="1:1" x14ac:dyDescent="0.25">
      <c r="A145" s="113">
        <v>45375</v>
      </c>
    </row>
    <row r="146" spans="1:1" x14ac:dyDescent="0.25">
      <c r="A146" s="113">
        <v>45368</v>
      </c>
    </row>
    <row r="147" spans="1:1" x14ac:dyDescent="0.25">
      <c r="A147" s="113">
        <v>45361</v>
      </c>
    </row>
    <row r="148" spans="1:1" x14ac:dyDescent="0.25">
      <c r="A148" s="113">
        <v>45354</v>
      </c>
    </row>
    <row r="149" spans="1:1" x14ac:dyDescent="0.25">
      <c r="A149" s="113">
        <v>45347</v>
      </c>
    </row>
    <row r="150" spans="1:1" x14ac:dyDescent="0.25">
      <c r="A150" s="113">
        <v>45340</v>
      </c>
    </row>
    <row r="151" spans="1:1" x14ac:dyDescent="0.25">
      <c r="A151" s="113">
        <v>45333</v>
      </c>
    </row>
    <row r="152" spans="1:1" x14ac:dyDescent="0.25">
      <c r="A152" s="113">
        <v>45326</v>
      </c>
    </row>
    <row r="153" spans="1:1" x14ac:dyDescent="0.25">
      <c r="A153" s="113">
        <v>45319</v>
      </c>
    </row>
    <row r="154" spans="1:1" x14ac:dyDescent="0.25">
      <c r="A154" s="113">
        <v>45312</v>
      </c>
    </row>
    <row r="155" spans="1:1" x14ac:dyDescent="0.25">
      <c r="A155" s="113">
        <v>45305</v>
      </c>
    </row>
    <row r="156" spans="1:1" x14ac:dyDescent="0.25">
      <c r="A156" s="47">
        <v>45298</v>
      </c>
    </row>
    <row r="157" spans="1:1" x14ac:dyDescent="0.25">
      <c r="A157" s="47">
        <v>45291</v>
      </c>
    </row>
    <row r="158" spans="1:1" x14ac:dyDescent="0.25">
      <c r="A158" s="47">
        <v>45284</v>
      </c>
    </row>
    <row r="159" spans="1:1" x14ac:dyDescent="0.25">
      <c r="A159" s="47">
        <v>45277</v>
      </c>
    </row>
    <row r="160" spans="1:1" x14ac:dyDescent="0.25">
      <c r="A160" s="47">
        <v>45270</v>
      </c>
    </row>
    <row r="161" spans="1:1" x14ac:dyDescent="0.25">
      <c r="A161" s="47">
        <v>45263</v>
      </c>
    </row>
    <row r="162" spans="1:1" x14ac:dyDescent="0.25">
      <c r="A162" s="47">
        <v>45256</v>
      </c>
    </row>
    <row r="163" spans="1:1" x14ac:dyDescent="0.25">
      <c r="A163" s="47">
        <v>45249</v>
      </c>
    </row>
    <row r="164" spans="1:1" x14ac:dyDescent="0.25">
      <c r="A164" s="47">
        <v>45242</v>
      </c>
    </row>
    <row r="165" spans="1:1" x14ac:dyDescent="0.25">
      <c r="A165" s="47">
        <v>45235</v>
      </c>
    </row>
    <row r="166" spans="1:1" x14ac:dyDescent="0.25">
      <c r="A166" s="47">
        <v>45228</v>
      </c>
    </row>
    <row r="167" spans="1:1" x14ac:dyDescent="0.25">
      <c r="A167" s="47">
        <v>45221</v>
      </c>
    </row>
    <row r="168" spans="1:1" x14ac:dyDescent="0.25">
      <c r="A168" s="47">
        <v>45214</v>
      </c>
    </row>
    <row r="169" spans="1:1" x14ac:dyDescent="0.25">
      <c r="A169" s="47">
        <v>45207</v>
      </c>
    </row>
    <row r="170" spans="1:1" x14ac:dyDescent="0.25">
      <c r="A170" s="47">
        <v>45200</v>
      </c>
    </row>
    <row r="171" spans="1:1" x14ac:dyDescent="0.25">
      <c r="A171" s="47">
        <v>45193</v>
      </c>
    </row>
    <row r="172" spans="1:1" x14ac:dyDescent="0.25">
      <c r="A172" s="47">
        <v>45186</v>
      </c>
    </row>
    <row r="173" spans="1:1" x14ac:dyDescent="0.25">
      <c r="A173" s="47">
        <v>45179</v>
      </c>
    </row>
    <row r="174" spans="1:1" x14ac:dyDescent="0.25">
      <c r="A174" s="47">
        <v>45172</v>
      </c>
    </row>
    <row r="175" spans="1:1" x14ac:dyDescent="0.25">
      <c r="A175" s="47">
        <v>45165</v>
      </c>
    </row>
    <row r="176" spans="1:1" x14ac:dyDescent="0.25">
      <c r="A176" s="47">
        <v>45158</v>
      </c>
    </row>
    <row r="177" spans="1:1" x14ac:dyDescent="0.25">
      <c r="A177" s="47">
        <v>45151</v>
      </c>
    </row>
    <row r="178" spans="1:1" x14ac:dyDescent="0.25">
      <c r="A178" s="47">
        <v>45144</v>
      </c>
    </row>
    <row r="179" spans="1:1" x14ac:dyDescent="0.25">
      <c r="A179" s="48">
        <v>45137</v>
      </c>
    </row>
    <row r="180" spans="1:1" x14ac:dyDescent="0.25">
      <c r="A180" s="48">
        <v>45130</v>
      </c>
    </row>
    <row r="181" spans="1:1" x14ac:dyDescent="0.25">
      <c r="A181" s="48">
        <v>45123</v>
      </c>
    </row>
    <row r="182" spans="1:1" x14ac:dyDescent="0.25">
      <c r="A182" s="48">
        <v>45116</v>
      </c>
    </row>
    <row r="183" spans="1:1" x14ac:dyDescent="0.25">
      <c r="A183" s="48">
        <v>45109</v>
      </c>
    </row>
    <row r="184" spans="1:1" x14ac:dyDescent="0.25">
      <c r="A184" s="48">
        <v>45102</v>
      </c>
    </row>
    <row r="185" spans="1:1" x14ac:dyDescent="0.25">
      <c r="A185" s="48">
        <v>45095</v>
      </c>
    </row>
    <row r="186" spans="1:1" x14ac:dyDescent="0.25">
      <c r="A186" s="48">
        <v>45088</v>
      </c>
    </row>
    <row r="187" spans="1:1" x14ac:dyDescent="0.25">
      <c r="A187" s="48">
        <v>45081</v>
      </c>
    </row>
    <row r="188" spans="1:1" x14ac:dyDescent="0.25">
      <c r="A188" s="48">
        <v>45074</v>
      </c>
    </row>
    <row r="189" spans="1:1" x14ac:dyDescent="0.25">
      <c r="A189" s="48">
        <v>45067</v>
      </c>
    </row>
    <row r="190" spans="1:1" x14ac:dyDescent="0.25">
      <c r="A190" s="48">
        <v>45060</v>
      </c>
    </row>
    <row r="191" spans="1:1" x14ac:dyDescent="0.25">
      <c r="A191" s="48">
        <v>45053</v>
      </c>
    </row>
    <row r="192" spans="1:1" x14ac:dyDescent="0.25">
      <c r="A192" s="48">
        <v>45046</v>
      </c>
    </row>
    <row r="193" spans="1:1" x14ac:dyDescent="0.25">
      <c r="A193" s="48">
        <v>45039</v>
      </c>
    </row>
    <row r="194" spans="1:1" x14ac:dyDescent="0.25">
      <c r="A194" s="48">
        <v>45032</v>
      </c>
    </row>
    <row r="195" spans="1:1" x14ac:dyDescent="0.25">
      <c r="A195" s="48">
        <v>45025</v>
      </c>
    </row>
    <row r="196" spans="1:1" x14ac:dyDescent="0.25">
      <c r="A196" s="48">
        <v>45018</v>
      </c>
    </row>
    <row r="197" spans="1:1" x14ac:dyDescent="0.25">
      <c r="A197" s="48">
        <v>45011</v>
      </c>
    </row>
    <row r="198" spans="1:1" x14ac:dyDescent="0.25">
      <c r="A198" s="48">
        <v>45004</v>
      </c>
    </row>
    <row r="199" spans="1:1" x14ac:dyDescent="0.25">
      <c r="A199" s="48">
        <v>44997</v>
      </c>
    </row>
    <row r="200" spans="1:1" x14ac:dyDescent="0.25">
      <c r="A200" s="48">
        <v>44990</v>
      </c>
    </row>
    <row r="201" spans="1:1" x14ac:dyDescent="0.25">
      <c r="A201" s="48">
        <v>44983</v>
      </c>
    </row>
    <row r="202" spans="1:1" x14ac:dyDescent="0.25">
      <c r="A202" s="48">
        <v>44976</v>
      </c>
    </row>
    <row r="203" spans="1:1" x14ac:dyDescent="0.25">
      <c r="A203" s="48">
        <v>44969</v>
      </c>
    </row>
    <row r="204" spans="1:1" x14ac:dyDescent="0.25">
      <c r="A204" s="48">
        <v>44962</v>
      </c>
    </row>
    <row r="205" spans="1:1" x14ac:dyDescent="0.25">
      <c r="A205" s="48">
        <v>44955</v>
      </c>
    </row>
    <row r="206" spans="1:1" x14ac:dyDescent="0.25">
      <c r="A206" s="48">
        <v>44948</v>
      </c>
    </row>
    <row r="207" spans="1:1" x14ac:dyDescent="0.25">
      <c r="A207" s="48">
        <v>44941</v>
      </c>
    </row>
    <row r="208" spans="1:1" x14ac:dyDescent="0.25">
      <c r="A208" s="48">
        <v>44934</v>
      </c>
    </row>
    <row r="209" spans="1:1" x14ac:dyDescent="0.25">
      <c r="A209" s="48">
        <v>44927</v>
      </c>
    </row>
    <row r="210" spans="1:1" x14ac:dyDescent="0.25">
      <c r="A210" s="48">
        <v>44920</v>
      </c>
    </row>
    <row r="211" spans="1:1" x14ac:dyDescent="0.25">
      <c r="A211" s="48">
        <v>44913</v>
      </c>
    </row>
    <row r="212" spans="1:1" x14ac:dyDescent="0.25">
      <c r="A212" s="48">
        <v>44906</v>
      </c>
    </row>
    <row r="213" spans="1:1" x14ac:dyDescent="0.25">
      <c r="A213" s="48">
        <v>44899</v>
      </c>
    </row>
    <row r="214" spans="1:1" x14ac:dyDescent="0.25">
      <c r="A214" s="48">
        <v>44892</v>
      </c>
    </row>
    <row r="215" spans="1:1" x14ac:dyDescent="0.25">
      <c r="A215" s="48">
        <v>44885</v>
      </c>
    </row>
    <row r="216" spans="1:1" x14ac:dyDescent="0.25">
      <c r="A216" s="48">
        <v>44878</v>
      </c>
    </row>
    <row r="217" spans="1:1" x14ac:dyDescent="0.25">
      <c r="A217" s="48">
        <v>44871</v>
      </c>
    </row>
    <row r="218" spans="1:1" x14ac:dyDescent="0.25">
      <c r="A218" s="48">
        <v>44864</v>
      </c>
    </row>
    <row r="219" spans="1:1" x14ac:dyDescent="0.25">
      <c r="A219" s="48">
        <v>44857</v>
      </c>
    </row>
    <row r="220" spans="1:1" x14ac:dyDescent="0.25">
      <c r="A220" s="48">
        <v>44850</v>
      </c>
    </row>
    <row r="221" spans="1:1" x14ac:dyDescent="0.25">
      <c r="A221" s="48">
        <v>44843</v>
      </c>
    </row>
    <row r="222" spans="1:1" x14ac:dyDescent="0.25">
      <c r="A222" s="48">
        <v>44836</v>
      </c>
    </row>
    <row r="223" spans="1:1" x14ac:dyDescent="0.25">
      <c r="A223" s="48">
        <v>44829</v>
      </c>
    </row>
    <row r="224" spans="1:1" x14ac:dyDescent="0.25">
      <c r="A224" s="48">
        <v>44822</v>
      </c>
    </row>
    <row r="225" spans="1:1" x14ac:dyDescent="0.25">
      <c r="A225" s="48">
        <v>44815</v>
      </c>
    </row>
    <row r="226" spans="1:1" x14ac:dyDescent="0.25">
      <c r="A226" s="48">
        <v>44808</v>
      </c>
    </row>
    <row r="227" spans="1:1" x14ac:dyDescent="0.25">
      <c r="A227" s="48">
        <v>44801</v>
      </c>
    </row>
    <row r="228" spans="1:1" x14ac:dyDescent="0.25">
      <c r="A228" s="48">
        <v>44794</v>
      </c>
    </row>
    <row r="229" spans="1:1" x14ac:dyDescent="0.25">
      <c r="A229" s="48">
        <v>44787</v>
      </c>
    </row>
    <row r="230" spans="1:1" x14ac:dyDescent="0.25">
      <c r="A230" s="48">
        <v>44780</v>
      </c>
    </row>
    <row r="231" spans="1:1" x14ac:dyDescent="0.25">
      <c r="A231" s="48">
        <v>44773</v>
      </c>
    </row>
    <row r="232" spans="1:1" x14ac:dyDescent="0.25">
      <c r="A232" s="48">
        <v>44766</v>
      </c>
    </row>
    <row r="233" spans="1:1" x14ac:dyDescent="0.25">
      <c r="A233" s="48">
        <v>44759</v>
      </c>
    </row>
    <row r="234" spans="1:1" x14ac:dyDescent="0.25">
      <c r="A234" s="48">
        <v>44752</v>
      </c>
    </row>
    <row r="235" spans="1:1" x14ac:dyDescent="0.25">
      <c r="A235" s="48">
        <v>44745</v>
      </c>
    </row>
    <row r="236" spans="1:1" x14ac:dyDescent="0.25">
      <c r="A236" s="48">
        <v>44738</v>
      </c>
    </row>
    <row r="237" spans="1:1" x14ac:dyDescent="0.25">
      <c r="A237" s="48">
        <v>44731</v>
      </c>
    </row>
    <row r="238" spans="1:1" x14ac:dyDescent="0.25">
      <c r="A238" s="48">
        <v>44724</v>
      </c>
    </row>
    <row r="239" spans="1:1" x14ac:dyDescent="0.25">
      <c r="A239" s="48">
        <v>44717</v>
      </c>
    </row>
    <row r="240" spans="1:1" x14ac:dyDescent="0.25">
      <c r="A240" s="48">
        <v>44710</v>
      </c>
    </row>
    <row r="241" spans="1:1" x14ac:dyDescent="0.25">
      <c r="A241" s="48">
        <v>44703</v>
      </c>
    </row>
    <row r="242" spans="1:1" x14ac:dyDescent="0.25">
      <c r="A242" s="48">
        <v>44696</v>
      </c>
    </row>
    <row r="243" spans="1:1" x14ac:dyDescent="0.25">
      <c r="A243" s="48">
        <v>44689</v>
      </c>
    </row>
    <row r="244" spans="1:1" x14ac:dyDescent="0.25">
      <c r="A244" s="48">
        <v>44682</v>
      </c>
    </row>
    <row r="245" spans="1:1" x14ac:dyDescent="0.25">
      <c r="A245" s="48">
        <v>44675</v>
      </c>
    </row>
    <row r="246" spans="1:1" x14ac:dyDescent="0.25">
      <c r="A246" s="48">
        <v>44668</v>
      </c>
    </row>
    <row r="247" spans="1:1" x14ac:dyDescent="0.25">
      <c r="A247" s="48">
        <v>44661</v>
      </c>
    </row>
    <row r="248" spans="1:1" x14ac:dyDescent="0.25">
      <c r="A248" s="48">
        <v>44654</v>
      </c>
    </row>
    <row r="249" spans="1:1" x14ac:dyDescent="0.25">
      <c r="A249" s="48">
        <v>44647</v>
      </c>
    </row>
    <row r="250" spans="1:1" x14ac:dyDescent="0.25">
      <c r="A250" s="48">
        <v>44640</v>
      </c>
    </row>
    <row r="251" spans="1:1" x14ac:dyDescent="0.25">
      <c r="A251" s="48">
        <v>44633</v>
      </c>
    </row>
    <row r="252" spans="1:1" x14ac:dyDescent="0.25">
      <c r="A252" s="48">
        <v>44626</v>
      </c>
    </row>
    <row r="253" spans="1:1" x14ac:dyDescent="0.25">
      <c r="A253" s="48">
        <v>44619</v>
      </c>
    </row>
    <row r="254" spans="1:1" x14ac:dyDescent="0.25">
      <c r="A254" s="48">
        <v>44612</v>
      </c>
    </row>
    <row r="255" spans="1:1" x14ac:dyDescent="0.25">
      <c r="A255" s="48">
        <v>44605</v>
      </c>
    </row>
    <row r="256" spans="1:1" x14ac:dyDescent="0.25">
      <c r="A256" s="48">
        <v>44598</v>
      </c>
    </row>
    <row r="257" spans="1:1" x14ac:dyDescent="0.25">
      <c r="A257" s="48">
        <v>44591</v>
      </c>
    </row>
    <row r="258" spans="1:1" x14ac:dyDescent="0.25">
      <c r="A258" s="48">
        <v>44584</v>
      </c>
    </row>
    <row r="259" spans="1:1" x14ac:dyDescent="0.25">
      <c r="A259" s="48">
        <v>44577</v>
      </c>
    </row>
    <row r="260" spans="1:1" x14ac:dyDescent="0.25">
      <c r="A260" s="48">
        <v>44570</v>
      </c>
    </row>
    <row r="261" spans="1:1" x14ac:dyDescent="0.25">
      <c r="A261" s="47">
        <v>44563</v>
      </c>
    </row>
    <row r="262" spans="1:1" x14ac:dyDescent="0.25">
      <c r="A262" s="47">
        <v>44556</v>
      </c>
    </row>
    <row r="263" spans="1:1" x14ac:dyDescent="0.25">
      <c r="A263" s="47">
        <v>44549</v>
      </c>
    </row>
    <row r="264" spans="1:1" x14ac:dyDescent="0.25">
      <c r="A264" s="47">
        <v>44542</v>
      </c>
    </row>
    <row r="265" spans="1:1" x14ac:dyDescent="0.25">
      <c r="A265" s="47">
        <v>44535</v>
      </c>
    </row>
    <row r="266" spans="1:1" x14ac:dyDescent="0.25">
      <c r="A266" s="47">
        <v>44528</v>
      </c>
    </row>
    <row r="267" spans="1:1" x14ac:dyDescent="0.25">
      <c r="A267" s="47">
        <v>44521</v>
      </c>
    </row>
    <row r="268" spans="1:1" x14ac:dyDescent="0.25">
      <c r="A268" s="47">
        <v>44514</v>
      </c>
    </row>
    <row r="269" spans="1:1" x14ac:dyDescent="0.25">
      <c r="A269" s="47">
        <v>44507</v>
      </c>
    </row>
    <row r="270" spans="1:1" x14ac:dyDescent="0.25">
      <c r="A270" s="47">
        <v>44500</v>
      </c>
    </row>
    <row r="271" spans="1:1" x14ac:dyDescent="0.25">
      <c r="A271" s="47">
        <v>44493</v>
      </c>
    </row>
    <row r="272" spans="1:1" x14ac:dyDescent="0.25">
      <c r="A272" s="47">
        <v>44486</v>
      </c>
    </row>
    <row r="273" spans="1:1" x14ac:dyDescent="0.25">
      <c r="A273" s="47">
        <v>44479</v>
      </c>
    </row>
    <row r="274" spans="1:1" x14ac:dyDescent="0.25">
      <c r="A274" s="47">
        <v>44472</v>
      </c>
    </row>
    <row r="275" spans="1:1" x14ac:dyDescent="0.25">
      <c r="A275" s="47">
        <v>44465</v>
      </c>
    </row>
    <row r="276" spans="1:1" x14ac:dyDescent="0.25">
      <c r="A276" s="47">
        <v>44458</v>
      </c>
    </row>
    <row r="277" spans="1:1" x14ac:dyDescent="0.25">
      <c r="A277" s="47">
        <v>44451</v>
      </c>
    </row>
    <row r="278" spans="1:1" x14ac:dyDescent="0.25">
      <c r="A278" s="47">
        <v>44444</v>
      </c>
    </row>
    <row r="279" spans="1:1" x14ac:dyDescent="0.25">
      <c r="A279" s="47">
        <v>44437</v>
      </c>
    </row>
    <row r="280" spans="1:1" x14ac:dyDescent="0.25">
      <c r="A280" s="47">
        <v>44430</v>
      </c>
    </row>
    <row r="281" spans="1:1" x14ac:dyDescent="0.25">
      <c r="A281" s="47">
        <v>44423</v>
      </c>
    </row>
    <row r="282" spans="1:1" x14ac:dyDescent="0.25">
      <c r="A282" s="47">
        <v>44416</v>
      </c>
    </row>
    <row r="283" spans="1:1" x14ac:dyDescent="0.25">
      <c r="A283" s="47">
        <v>44409</v>
      </c>
    </row>
    <row r="284" spans="1:1" x14ac:dyDescent="0.25">
      <c r="A284" s="47">
        <v>44402</v>
      </c>
    </row>
    <row r="285" spans="1:1" x14ac:dyDescent="0.25">
      <c r="A285" s="47">
        <v>44395</v>
      </c>
    </row>
    <row r="286" spans="1:1" x14ac:dyDescent="0.25">
      <c r="A286" s="47">
        <v>44388</v>
      </c>
    </row>
    <row r="287" spans="1:1" x14ac:dyDescent="0.25">
      <c r="A287" s="47">
        <v>44381</v>
      </c>
    </row>
    <row r="288" spans="1:1" x14ac:dyDescent="0.25">
      <c r="A288" s="47">
        <v>44374</v>
      </c>
    </row>
    <row r="289" spans="1:1" x14ac:dyDescent="0.25">
      <c r="A289" s="47">
        <v>44367</v>
      </c>
    </row>
    <row r="290" spans="1:1" x14ac:dyDescent="0.25">
      <c r="A290" s="47">
        <v>44360</v>
      </c>
    </row>
    <row r="291" spans="1:1" x14ac:dyDescent="0.25">
      <c r="A291" s="47">
        <v>44353</v>
      </c>
    </row>
    <row r="292" spans="1:1" x14ac:dyDescent="0.25">
      <c r="A292" s="47">
        <v>44346</v>
      </c>
    </row>
    <row r="293" spans="1:1" x14ac:dyDescent="0.25">
      <c r="A293" s="47">
        <v>44339</v>
      </c>
    </row>
    <row r="294" spans="1:1" x14ac:dyDescent="0.25">
      <c r="A294" s="47">
        <v>44332</v>
      </c>
    </row>
    <row r="295" spans="1:1" x14ac:dyDescent="0.25">
      <c r="A295" s="47">
        <v>44325</v>
      </c>
    </row>
    <row r="296" spans="1:1" x14ac:dyDescent="0.25">
      <c r="A296" s="47">
        <v>44318</v>
      </c>
    </row>
    <row r="297" spans="1:1" x14ac:dyDescent="0.25">
      <c r="A297" s="47">
        <v>44311</v>
      </c>
    </row>
    <row r="298" spans="1:1" x14ac:dyDescent="0.25">
      <c r="A298" s="47">
        <v>44304</v>
      </c>
    </row>
    <row r="299" spans="1:1" x14ac:dyDescent="0.25">
      <c r="A299" s="47">
        <v>44297</v>
      </c>
    </row>
    <row r="300" spans="1:1" x14ac:dyDescent="0.25">
      <c r="A300" s="47">
        <v>44290</v>
      </c>
    </row>
    <row r="301" spans="1:1" x14ac:dyDescent="0.25">
      <c r="A301" s="47">
        <v>44283</v>
      </c>
    </row>
    <row r="302" spans="1:1" x14ac:dyDescent="0.25">
      <c r="A302" s="47">
        <v>44276</v>
      </c>
    </row>
    <row r="303" spans="1:1" x14ac:dyDescent="0.25">
      <c r="A303" s="47">
        <v>44269</v>
      </c>
    </row>
    <row r="304" spans="1:1" x14ac:dyDescent="0.25">
      <c r="A304" s="47">
        <v>44262</v>
      </c>
    </row>
    <row r="305" spans="1:1" x14ac:dyDescent="0.25">
      <c r="A305" s="47">
        <v>44255</v>
      </c>
    </row>
    <row r="306" spans="1:1" x14ac:dyDescent="0.25">
      <c r="A306" s="47">
        <v>44248</v>
      </c>
    </row>
    <row r="307" spans="1:1" x14ac:dyDescent="0.25">
      <c r="A307" s="47">
        <v>44241</v>
      </c>
    </row>
    <row r="308" spans="1:1" x14ac:dyDescent="0.25">
      <c r="A308" s="47">
        <v>44234</v>
      </c>
    </row>
    <row r="309" spans="1:1" x14ac:dyDescent="0.25">
      <c r="A309" s="47">
        <v>44227</v>
      </c>
    </row>
    <row r="310" spans="1:1" x14ac:dyDescent="0.25">
      <c r="A310" s="47">
        <v>44220</v>
      </c>
    </row>
    <row r="311" spans="1:1" x14ac:dyDescent="0.25">
      <c r="A311" s="47">
        <v>44213</v>
      </c>
    </row>
    <row r="312" spans="1:1" x14ac:dyDescent="0.25">
      <c r="A312" s="47">
        <v>44206</v>
      </c>
    </row>
    <row r="313" spans="1:1" x14ac:dyDescent="0.25">
      <c r="A313" s="47">
        <v>44199</v>
      </c>
    </row>
    <row r="314" spans="1:1" x14ac:dyDescent="0.25">
      <c r="A314" s="47">
        <v>44192</v>
      </c>
    </row>
    <row r="315" spans="1:1" x14ac:dyDescent="0.25">
      <c r="A315" s="47">
        <v>44185</v>
      </c>
    </row>
    <row r="316" spans="1:1" x14ac:dyDescent="0.25">
      <c r="A316" s="47">
        <v>44178</v>
      </c>
    </row>
    <row r="317" spans="1:1" x14ac:dyDescent="0.25">
      <c r="A317" s="47">
        <v>44171</v>
      </c>
    </row>
    <row r="318" spans="1:1" x14ac:dyDescent="0.25">
      <c r="A318" s="47">
        <v>44164</v>
      </c>
    </row>
    <row r="319" spans="1:1" x14ac:dyDescent="0.25">
      <c r="A319" s="47">
        <v>44157</v>
      </c>
    </row>
    <row r="320" spans="1:1" x14ac:dyDescent="0.25">
      <c r="A320" s="47">
        <v>44150</v>
      </c>
    </row>
    <row r="321" spans="1:1" x14ac:dyDescent="0.25">
      <c r="A321" s="47">
        <v>44143</v>
      </c>
    </row>
    <row r="322" spans="1:1" x14ac:dyDescent="0.25">
      <c r="A322" s="47">
        <v>44136</v>
      </c>
    </row>
    <row r="323" spans="1:1" x14ac:dyDescent="0.25">
      <c r="A323" s="47">
        <v>44129</v>
      </c>
    </row>
    <row r="324" spans="1:1" x14ac:dyDescent="0.25">
      <c r="A324" s="47">
        <v>44122</v>
      </c>
    </row>
    <row r="325" spans="1:1" x14ac:dyDescent="0.25">
      <c r="A325" s="47">
        <v>44115</v>
      </c>
    </row>
    <row r="326" spans="1:1" x14ac:dyDescent="0.25">
      <c r="A326" s="47">
        <v>44108</v>
      </c>
    </row>
    <row r="327" spans="1:1" x14ac:dyDescent="0.25">
      <c r="A327" s="47">
        <v>44101</v>
      </c>
    </row>
    <row r="328" spans="1:1" x14ac:dyDescent="0.25">
      <c r="A328" s="47">
        <v>44094</v>
      </c>
    </row>
    <row r="329" spans="1:1" x14ac:dyDescent="0.25">
      <c r="A329" s="47">
        <v>44087</v>
      </c>
    </row>
    <row r="330" spans="1:1" x14ac:dyDescent="0.25">
      <c r="A330" s="47">
        <v>44080</v>
      </c>
    </row>
    <row r="331" spans="1:1" x14ac:dyDescent="0.25">
      <c r="A331" s="47">
        <v>44073</v>
      </c>
    </row>
    <row r="332" spans="1:1" x14ac:dyDescent="0.25">
      <c r="A332" s="47">
        <v>44066</v>
      </c>
    </row>
    <row r="333" spans="1:1" x14ac:dyDescent="0.25">
      <c r="A333" s="47">
        <v>44059</v>
      </c>
    </row>
    <row r="334" spans="1:1" x14ac:dyDescent="0.25">
      <c r="A334" s="47">
        <v>44052</v>
      </c>
    </row>
    <row r="335" spans="1:1" x14ac:dyDescent="0.25">
      <c r="A335" s="47">
        <v>44045</v>
      </c>
    </row>
    <row r="336" spans="1:1" x14ac:dyDescent="0.25">
      <c r="A336" s="48">
        <v>44038</v>
      </c>
    </row>
    <row r="337" spans="1:1" x14ac:dyDescent="0.25">
      <c r="A337" s="48">
        <v>44031</v>
      </c>
    </row>
    <row r="338" spans="1:1" x14ac:dyDescent="0.25">
      <c r="A338" s="48">
        <v>44024</v>
      </c>
    </row>
    <row r="339" spans="1:1" x14ac:dyDescent="0.25">
      <c r="A339" s="48">
        <v>44017</v>
      </c>
    </row>
    <row r="340" spans="1:1" x14ac:dyDescent="0.25">
      <c r="A340" s="48">
        <v>44010</v>
      </c>
    </row>
    <row r="341" spans="1:1" x14ac:dyDescent="0.25">
      <c r="A341" s="48">
        <v>44003</v>
      </c>
    </row>
    <row r="342" spans="1:1" x14ac:dyDescent="0.25">
      <c r="A342" s="48">
        <v>43996</v>
      </c>
    </row>
    <row r="343" spans="1:1" x14ac:dyDescent="0.25">
      <c r="A343" s="48">
        <v>43989</v>
      </c>
    </row>
    <row r="344" spans="1:1" x14ac:dyDescent="0.25">
      <c r="A344" s="48">
        <v>43982</v>
      </c>
    </row>
    <row r="345" spans="1:1" x14ac:dyDescent="0.25">
      <c r="A345" s="48">
        <v>43975</v>
      </c>
    </row>
    <row r="346" spans="1:1" x14ac:dyDescent="0.25">
      <c r="A346" s="48">
        <v>43968</v>
      </c>
    </row>
    <row r="347" spans="1:1" x14ac:dyDescent="0.25">
      <c r="A347" s="48">
        <v>43961</v>
      </c>
    </row>
    <row r="348" spans="1:1" x14ac:dyDescent="0.25">
      <c r="A348" s="48">
        <v>43954</v>
      </c>
    </row>
    <row r="349" spans="1:1" x14ac:dyDescent="0.25">
      <c r="A349" s="48">
        <v>43947</v>
      </c>
    </row>
    <row r="350" spans="1:1" x14ac:dyDescent="0.25">
      <c r="A350" s="48">
        <v>43940</v>
      </c>
    </row>
    <row r="351" spans="1:1" x14ac:dyDescent="0.25">
      <c r="A351" s="48">
        <v>43933</v>
      </c>
    </row>
    <row r="352" spans="1:1" x14ac:dyDescent="0.25">
      <c r="A352" s="48">
        <v>43926</v>
      </c>
    </row>
    <row r="353" spans="1:1" x14ac:dyDescent="0.25">
      <c r="A353" s="48">
        <v>43919</v>
      </c>
    </row>
    <row r="354" spans="1:1" x14ac:dyDescent="0.25">
      <c r="A354" s="48">
        <v>43912</v>
      </c>
    </row>
    <row r="355" spans="1:1" x14ac:dyDescent="0.25">
      <c r="A355" s="48">
        <v>43905</v>
      </c>
    </row>
    <row r="356" spans="1:1" x14ac:dyDescent="0.25">
      <c r="A356" s="48">
        <v>43898</v>
      </c>
    </row>
    <row r="357" spans="1:1" x14ac:dyDescent="0.25">
      <c r="A357" s="48">
        <v>43891</v>
      </c>
    </row>
    <row r="358" spans="1:1" x14ac:dyDescent="0.25">
      <c r="A358" s="48">
        <v>43884</v>
      </c>
    </row>
    <row r="359" spans="1:1" x14ac:dyDescent="0.25">
      <c r="A359" s="48">
        <v>43877</v>
      </c>
    </row>
    <row r="360" spans="1:1" x14ac:dyDescent="0.25">
      <c r="A360" s="48">
        <v>43870</v>
      </c>
    </row>
    <row r="361" spans="1:1" x14ac:dyDescent="0.25">
      <c r="A361" s="48">
        <v>43863</v>
      </c>
    </row>
    <row r="362" spans="1:1" x14ac:dyDescent="0.25">
      <c r="A362" s="48">
        <v>43856</v>
      </c>
    </row>
    <row r="363" spans="1:1" x14ac:dyDescent="0.25">
      <c r="A363" s="48">
        <v>43849</v>
      </c>
    </row>
    <row r="364" spans="1:1" x14ac:dyDescent="0.25">
      <c r="A364" s="48">
        <v>43842</v>
      </c>
    </row>
    <row r="365" spans="1:1" x14ac:dyDescent="0.25">
      <c r="A365" s="48">
        <v>43835</v>
      </c>
    </row>
    <row r="366" spans="1:1" x14ac:dyDescent="0.25">
      <c r="A366" s="48">
        <v>43828</v>
      </c>
    </row>
    <row r="367" spans="1:1" x14ac:dyDescent="0.25">
      <c r="A367" s="48">
        <v>43821</v>
      </c>
    </row>
    <row r="368" spans="1:1" x14ac:dyDescent="0.25">
      <c r="A368" s="48">
        <v>43814</v>
      </c>
    </row>
    <row r="369" spans="1:1" x14ac:dyDescent="0.25">
      <c r="A369" s="48">
        <v>43807</v>
      </c>
    </row>
    <row r="370" spans="1:1" x14ac:dyDescent="0.25">
      <c r="A370" s="48">
        <v>43800</v>
      </c>
    </row>
    <row r="371" spans="1:1" x14ac:dyDescent="0.25">
      <c r="A371" s="48">
        <v>43793</v>
      </c>
    </row>
    <row r="372" spans="1:1" x14ac:dyDescent="0.25">
      <c r="A372" s="48">
        <v>43786</v>
      </c>
    </row>
    <row r="373" spans="1:1" x14ac:dyDescent="0.25">
      <c r="A373" s="48">
        <v>43779</v>
      </c>
    </row>
    <row r="374" spans="1:1" x14ac:dyDescent="0.25">
      <c r="A374" s="48">
        <v>43772</v>
      </c>
    </row>
    <row r="375" spans="1:1" x14ac:dyDescent="0.25">
      <c r="A375" s="48">
        <v>43765</v>
      </c>
    </row>
    <row r="376" spans="1:1" x14ac:dyDescent="0.25">
      <c r="A376" s="48">
        <v>43758</v>
      </c>
    </row>
    <row r="377" spans="1:1" x14ac:dyDescent="0.25">
      <c r="A377" s="48">
        <v>43751</v>
      </c>
    </row>
    <row r="378" spans="1:1" x14ac:dyDescent="0.25">
      <c r="A378" s="48">
        <v>43744</v>
      </c>
    </row>
    <row r="379" spans="1:1" x14ac:dyDescent="0.25">
      <c r="A379" s="48">
        <v>43737</v>
      </c>
    </row>
    <row r="380" spans="1:1" x14ac:dyDescent="0.25">
      <c r="A380" s="48">
        <v>43730</v>
      </c>
    </row>
    <row r="381" spans="1:1" x14ac:dyDescent="0.25">
      <c r="A381" s="48">
        <v>43723</v>
      </c>
    </row>
    <row r="382" spans="1:1" x14ac:dyDescent="0.25">
      <c r="A382" s="48">
        <v>43716</v>
      </c>
    </row>
    <row r="383" spans="1:1" x14ac:dyDescent="0.25">
      <c r="A383" s="48">
        <v>43709</v>
      </c>
    </row>
    <row r="384" spans="1:1" x14ac:dyDescent="0.25">
      <c r="A384" s="48">
        <v>43702</v>
      </c>
    </row>
    <row r="385" spans="1:1" x14ac:dyDescent="0.25">
      <c r="A385" s="48">
        <v>43695</v>
      </c>
    </row>
    <row r="386" spans="1:1" x14ac:dyDescent="0.25">
      <c r="A386" s="48">
        <v>43688</v>
      </c>
    </row>
    <row r="387" spans="1:1" x14ac:dyDescent="0.25">
      <c r="A387" s="48">
        <v>43681</v>
      </c>
    </row>
    <row r="388" spans="1:1" x14ac:dyDescent="0.25">
      <c r="A388" s="48">
        <v>43674</v>
      </c>
    </row>
    <row r="389" spans="1:1" x14ac:dyDescent="0.25">
      <c r="A389" s="48">
        <v>43667</v>
      </c>
    </row>
    <row r="390" spans="1:1" x14ac:dyDescent="0.25">
      <c r="A390" s="48">
        <v>43660</v>
      </c>
    </row>
    <row r="391" spans="1:1" x14ac:dyDescent="0.25">
      <c r="A391" s="48">
        <v>43653</v>
      </c>
    </row>
    <row r="392" spans="1:1" x14ac:dyDescent="0.25">
      <c r="A392" s="48">
        <v>43646</v>
      </c>
    </row>
    <row r="393" spans="1:1" x14ac:dyDescent="0.25">
      <c r="A393" s="48">
        <v>43639</v>
      </c>
    </row>
    <row r="394" spans="1:1" x14ac:dyDescent="0.25">
      <c r="A394" s="48">
        <v>43632</v>
      </c>
    </row>
    <row r="395" spans="1:1" x14ac:dyDescent="0.25">
      <c r="A395" s="48">
        <v>43625</v>
      </c>
    </row>
    <row r="396" spans="1:1" x14ac:dyDescent="0.25">
      <c r="A396" s="48">
        <v>43618</v>
      </c>
    </row>
    <row r="397" spans="1:1" x14ac:dyDescent="0.25">
      <c r="A397" s="48">
        <v>43611</v>
      </c>
    </row>
    <row r="398" spans="1:1" x14ac:dyDescent="0.25">
      <c r="A398" s="48">
        <v>43604</v>
      </c>
    </row>
    <row r="399" spans="1:1" x14ac:dyDescent="0.25">
      <c r="A399" s="48">
        <v>43597</v>
      </c>
    </row>
    <row r="400" spans="1:1" x14ac:dyDescent="0.25">
      <c r="A400" s="48">
        <v>43590</v>
      </c>
    </row>
    <row r="401" spans="1:1" x14ac:dyDescent="0.25">
      <c r="A401" s="48">
        <v>43583</v>
      </c>
    </row>
    <row r="402" spans="1:1" x14ac:dyDescent="0.25">
      <c r="A402" s="48">
        <v>43576</v>
      </c>
    </row>
    <row r="403" spans="1:1" x14ac:dyDescent="0.25">
      <c r="A403" s="48">
        <v>43569</v>
      </c>
    </row>
    <row r="404" spans="1:1" x14ac:dyDescent="0.25">
      <c r="A404" s="48">
        <v>43562</v>
      </c>
    </row>
    <row r="405" spans="1:1" x14ac:dyDescent="0.25">
      <c r="A405" s="48">
        <v>43555</v>
      </c>
    </row>
    <row r="406" spans="1:1" x14ac:dyDescent="0.25">
      <c r="A406" s="48">
        <v>43548</v>
      </c>
    </row>
    <row r="407" spans="1:1" x14ac:dyDescent="0.25">
      <c r="A407" s="48">
        <v>43541</v>
      </c>
    </row>
    <row r="408" spans="1:1" x14ac:dyDescent="0.25">
      <c r="A408" s="48">
        <v>43534</v>
      </c>
    </row>
    <row r="409" spans="1:1" x14ac:dyDescent="0.25">
      <c r="A409" s="48">
        <v>43527</v>
      </c>
    </row>
    <row r="410" spans="1:1" x14ac:dyDescent="0.25">
      <c r="A410" s="48">
        <v>43520</v>
      </c>
    </row>
    <row r="411" spans="1:1" x14ac:dyDescent="0.25">
      <c r="A411" s="48">
        <v>43513</v>
      </c>
    </row>
    <row r="412" spans="1:1" x14ac:dyDescent="0.25">
      <c r="A412" s="48">
        <v>43506</v>
      </c>
    </row>
    <row r="413" spans="1:1" x14ac:dyDescent="0.25">
      <c r="A413" s="48">
        <v>43499</v>
      </c>
    </row>
    <row r="414" spans="1:1" x14ac:dyDescent="0.25">
      <c r="A414" s="48">
        <v>43492</v>
      </c>
    </row>
    <row r="415" spans="1:1" x14ac:dyDescent="0.25">
      <c r="A415" s="48">
        <v>43485</v>
      </c>
    </row>
    <row r="416" spans="1:1" x14ac:dyDescent="0.25">
      <c r="A416" s="48">
        <v>43478</v>
      </c>
    </row>
    <row r="417" spans="1:1" x14ac:dyDescent="0.25">
      <c r="A417" s="48">
        <v>43471</v>
      </c>
    </row>
    <row r="418" spans="1:1" x14ac:dyDescent="0.25">
      <c r="A418" s="113"/>
    </row>
    <row r="419" spans="1:1" x14ac:dyDescent="0.25">
      <c r="A419" s="113"/>
    </row>
    <row r="420" spans="1:1" x14ac:dyDescent="0.25">
      <c r="A420" s="113"/>
    </row>
    <row r="421" spans="1:1" x14ac:dyDescent="0.25">
      <c r="A421" s="113"/>
    </row>
    <row r="422" spans="1:1" x14ac:dyDescent="0.25">
      <c r="A422" s="113"/>
    </row>
    <row r="423" spans="1:1" x14ac:dyDescent="0.25">
      <c r="A423" s="113"/>
    </row>
    <row r="424" spans="1:1" x14ac:dyDescent="0.25">
      <c r="A424" s="113"/>
    </row>
    <row r="425" spans="1:1" x14ac:dyDescent="0.25">
      <c r="A425" s="113"/>
    </row>
    <row r="426" spans="1:1" x14ac:dyDescent="0.25">
      <c r="A426" s="113"/>
    </row>
    <row r="427" spans="1:1" x14ac:dyDescent="0.25">
      <c r="A427" s="113"/>
    </row>
    <row r="428" spans="1:1" x14ac:dyDescent="0.25">
      <c r="A428" s="113"/>
    </row>
    <row r="429" spans="1:1" x14ac:dyDescent="0.25">
      <c r="A429" s="113"/>
    </row>
    <row r="430" spans="1:1" x14ac:dyDescent="0.25">
      <c r="A430" s="113"/>
    </row>
    <row r="431" spans="1:1" x14ac:dyDescent="0.25">
      <c r="A431" s="113"/>
    </row>
    <row r="432" spans="1:1" x14ac:dyDescent="0.25">
      <c r="A432" s="113"/>
    </row>
    <row r="433" spans="1:1" x14ac:dyDescent="0.25">
      <c r="A433" s="113"/>
    </row>
    <row r="434" spans="1:1" x14ac:dyDescent="0.25">
      <c r="A434" s="113"/>
    </row>
    <row r="435" spans="1:1" x14ac:dyDescent="0.25">
      <c r="A435" s="113"/>
    </row>
    <row r="436" spans="1:1" x14ac:dyDescent="0.25">
      <c r="A436" s="113"/>
    </row>
    <row r="437" spans="1:1" x14ac:dyDescent="0.25">
      <c r="A437" s="113"/>
    </row>
    <row r="438" spans="1:1" x14ac:dyDescent="0.25">
      <c r="A438" s="113"/>
    </row>
    <row r="439" spans="1:1" x14ac:dyDescent="0.25">
      <c r="A439" s="113"/>
    </row>
    <row r="440" spans="1:1" x14ac:dyDescent="0.25">
      <c r="A440" s="113"/>
    </row>
    <row r="441" spans="1:1" x14ac:dyDescent="0.25">
      <c r="A441" s="113"/>
    </row>
    <row r="442" spans="1:1" x14ac:dyDescent="0.25">
      <c r="A442" s="113"/>
    </row>
    <row r="443" spans="1:1" x14ac:dyDescent="0.25">
      <c r="A443" s="113"/>
    </row>
    <row r="444" spans="1:1" x14ac:dyDescent="0.25">
      <c r="A444" s="113"/>
    </row>
    <row r="445" spans="1:1" x14ac:dyDescent="0.25">
      <c r="A445" s="113"/>
    </row>
    <row r="446" spans="1:1" x14ac:dyDescent="0.25">
      <c r="A446" s="113"/>
    </row>
    <row r="447" spans="1:1" x14ac:dyDescent="0.25">
      <c r="A447" s="113"/>
    </row>
    <row r="448" spans="1:1" x14ac:dyDescent="0.25">
      <c r="A448" s="113"/>
    </row>
  </sheetData>
  <sortState xmlns:xlrd2="http://schemas.microsoft.com/office/spreadsheetml/2017/richdata2" ref="A1:A448">
    <sortCondition descending="1" ref="A1:A448"/>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2026-03-20T12:11:20Z</dcterms:modified>
</cp:coreProperties>
</file>